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5\SOiSD\"/>
    </mc:Choice>
  </mc:AlternateContent>
  <xr:revisionPtr revIDLastSave="0" documentId="13_ncr:1_{F7B3B01F-5555-4B20-AA97-EC9E028EAD0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ummary table" sheetId="15" r:id="rId1"/>
    <sheet name="Passenger Cars Ranking" sheetId="4" r:id="rId2"/>
    <sheet name="PC - Type of Fuel" sheetId="16" r:id="rId3"/>
    <sheet name="PC for Ind.Customers" sheetId="11" r:id="rId4"/>
    <sheet name="PC for Business" sheetId="12" r:id="rId5"/>
    <sheet name="LCV up to 3.5T" sheetId="7" r:id="rId6"/>
    <sheet name="PC&amp;LCV up to 3.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5" l="1"/>
  <c r="F7" i="15"/>
  <c r="D7" i="15"/>
  <c r="C7" i="15"/>
  <c r="E7" i="15" s="1"/>
  <c r="H7" i="15" l="1"/>
  <c r="Q70" i="12"/>
  <c r="S70" i="12"/>
  <c r="T70" i="12" s="1"/>
  <c r="Q70" i="11"/>
  <c r="R70" i="11" s="1"/>
  <c r="S70" i="11"/>
  <c r="T70" i="11" s="1"/>
  <c r="S27" i="7"/>
  <c r="T27" i="7" s="1"/>
  <c r="Q27" i="7"/>
  <c r="U27" i="7" s="1"/>
  <c r="J27" i="7"/>
  <c r="F27" i="7"/>
  <c r="G27" i="7" s="1"/>
  <c r="D27" i="7"/>
  <c r="E27" i="7" s="1"/>
  <c r="S26" i="7"/>
  <c r="T26" i="7" s="1"/>
  <c r="Q26" i="7"/>
  <c r="U26" i="7" s="1"/>
  <c r="J26" i="7"/>
  <c r="F26" i="7"/>
  <c r="G26" i="7" s="1"/>
  <c r="D26" i="7"/>
  <c r="S32" i="4"/>
  <c r="T32" i="4" s="1"/>
  <c r="Q32" i="4"/>
  <c r="U32" i="4" s="1"/>
  <c r="J32" i="4"/>
  <c r="F32" i="4"/>
  <c r="G32" i="4" s="1"/>
  <c r="D32" i="4"/>
  <c r="H32" i="4" s="1"/>
  <c r="S31" i="4"/>
  <c r="T31" i="4" s="1"/>
  <c r="Q31" i="4"/>
  <c r="U31" i="4" s="1"/>
  <c r="J31" i="4"/>
  <c r="F31" i="4"/>
  <c r="G31" i="4" s="1"/>
  <c r="D31" i="4"/>
  <c r="E31" i="4" s="1"/>
  <c r="K31" i="4" s="1"/>
  <c r="D70" i="11"/>
  <c r="E70" i="11" s="1"/>
  <c r="F70" i="11"/>
  <c r="G70" i="11" s="1"/>
  <c r="J70" i="11"/>
  <c r="K70" i="11" s="1"/>
  <c r="J53" i="7"/>
  <c r="Q52" i="7"/>
  <c r="U52" i="7" s="1"/>
  <c r="S33" i="11"/>
  <c r="T33" i="11" s="1"/>
  <c r="Q33" i="11"/>
  <c r="U33" i="11" s="1"/>
  <c r="S32" i="11"/>
  <c r="T32" i="11" s="1"/>
  <c r="Q32" i="11"/>
  <c r="R32" i="11" s="1"/>
  <c r="Q69" i="11"/>
  <c r="R69" i="11"/>
  <c r="S69" i="11"/>
  <c r="T69" i="11" s="1"/>
  <c r="D31" i="1"/>
  <c r="E31" i="1"/>
  <c r="F31" i="1"/>
  <c r="G31" i="1" s="1"/>
  <c r="I31" i="1"/>
  <c r="K31" i="1"/>
  <c r="L31" i="1"/>
  <c r="M31" i="1"/>
  <c r="O31" i="1" s="1"/>
  <c r="D32" i="1"/>
  <c r="E32" i="1" s="1"/>
  <c r="F32" i="1"/>
  <c r="G32" i="1" s="1"/>
  <c r="I32" i="1"/>
  <c r="J32" i="1" s="1"/>
  <c r="K32" i="1"/>
  <c r="L32" i="1" s="1"/>
  <c r="M32" i="1"/>
  <c r="N32" i="1" s="1"/>
  <c r="D52" i="7"/>
  <c r="H52" i="7" s="1"/>
  <c r="F52" i="7"/>
  <c r="F53" i="7" s="1"/>
  <c r="G53" i="7" s="1"/>
  <c r="J52" i="7"/>
  <c r="Q53" i="7"/>
  <c r="R53" i="7" s="1"/>
  <c r="S52" i="7"/>
  <c r="S53" i="7" s="1"/>
  <c r="T53" i="7" s="1"/>
  <c r="D32" i="12"/>
  <c r="K32" i="12" s="1"/>
  <c r="F32" i="12"/>
  <c r="G32" i="12" s="1"/>
  <c r="J32" i="12"/>
  <c r="Q32" i="12"/>
  <c r="R32" i="12" s="1"/>
  <c r="S32" i="12"/>
  <c r="T32" i="12" s="1"/>
  <c r="D33" i="12"/>
  <c r="F33" i="12"/>
  <c r="G33" i="12" s="1"/>
  <c r="J33" i="12"/>
  <c r="Q33" i="12"/>
  <c r="R33" i="12" s="1"/>
  <c r="S33" i="12"/>
  <c r="T33" i="12" s="1"/>
  <c r="D69" i="12"/>
  <c r="E69" i="12" s="1"/>
  <c r="F69" i="12"/>
  <c r="G69" i="12" s="1"/>
  <c r="J69" i="12"/>
  <c r="K69" i="12" s="1"/>
  <c r="Q69" i="12"/>
  <c r="R69" i="12" s="1"/>
  <c r="S69" i="12"/>
  <c r="T69" i="12" s="1"/>
  <c r="D70" i="12"/>
  <c r="E70" i="12" s="1"/>
  <c r="F70" i="12"/>
  <c r="G70" i="12" s="1"/>
  <c r="J70" i="12"/>
  <c r="D32" i="11"/>
  <c r="E32" i="11" s="1"/>
  <c r="F32" i="11"/>
  <c r="G32" i="11" s="1"/>
  <c r="J32" i="11"/>
  <c r="D33" i="11"/>
  <c r="F33" i="11"/>
  <c r="G33" i="11" s="1"/>
  <c r="J33" i="11"/>
  <c r="D69" i="11"/>
  <c r="H69" i="11" s="1"/>
  <c r="F69" i="11"/>
  <c r="G69" i="11" s="1"/>
  <c r="J69" i="11"/>
  <c r="D67" i="4"/>
  <c r="E67" i="4" s="1"/>
  <c r="K67" i="4" s="1"/>
  <c r="F67" i="4"/>
  <c r="G67" i="4" s="1"/>
  <c r="J67" i="4"/>
  <c r="Q67" i="4"/>
  <c r="R67" i="4" s="1"/>
  <c r="S67" i="4"/>
  <c r="T67" i="4" s="1"/>
  <c r="D68" i="4"/>
  <c r="E68" i="4" s="1"/>
  <c r="K68" i="4" s="1"/>
  <c r="F68" i="4"/>
  <c r="G68" i="4" s="1"/>
  <c r="J68" i="4"/>
  <c r="Q68" i="4"/>
  <c r="R68" i="4" s="1"/>
  <c r="S68" i="4"/>
  <c r="T68" i="4" s="1"/>
  <c r="J31" i="1"/>
  <c r="H31" i="1"/>
  <c r="E32" i="12"/>
  <c r="O32" i="1"/>
  <c r="U70" i="12" l="1"/>
  <c r="H33" i="12"/>
  <c r="H32" i="12"/>
  <c r="U69" i="11"/>
  <c r="U70" i="11"/>
  <c r="K69" i="11"/>
  <c r="E69" i="11"/>
  <c r="H70" i="11"/>
  <c r="R33" i="11"/>
  <c r="U32" i="11"/>
  <c r="H33" i="11"/>
  <c r="K33" i="11"/>
  <c r="H67" i="4"/>
  <c r="T52" i="7"/>
  <c r="K52" i="7"/>
  <c r="R26" i="7"/>
  <c r="H26" i="7"/>
  <c r="U53" i="7"/>
  <c r="R52" i="7"/>
  <c r="D53" i="7"/>
  <c r="G52" i="7"/>
  <c r="E52" i="7"/>
  <c r="R27" i="7"/>
  <c r="K27" i="7"/>
  <c r="E26" i="7"/>
  <c r="K26" i="7" s="1"/>
  <c r="H27" i="7"/>
  <c r="E33" i="11"/>
  <c r="H32" i="11"/>
  <c r="K32" i="11"/>
  <c r="R70" i="12"/>
  <c r="U69" i="12"/>
  <c r="H69" i="12"/>
  <c r="H70" i="12"/>
  <c r="K70" i="12"/>
  <c r="K33" i="12"/>
  <c r="U32" i="12"/>
  <c r="U33" i="12"/>
  <c r="E33" i="12"/>
  <c r="H68" i="4"/>
  <c r="U68" i="4"/>
  <c r="U67" i="4"/>
  <c r="E32" i="4"/>
  <c r="K32" i="4" s="1"/>
  <c r="R32" i="4"/>
  <c r="R31" i="4"/>
  <c r="H31" i="4"/>
  <c r="N31" i="1"/>
  <c r="H32" i="1"/>
  <c r="H53" i="7" l="1"/>
  <c r="E53" i="7"/>
  <c r="K53" i="7"/>
</calcChain>
</file>

<file path=xl/sharedStrings.xml><?xml version="1.0" encoding="utf-8"?>
<sst xmlns="http://schemas.openxmlformats.org/spreadsheetml/2006/main" count="889" uniqueCount="193">
  <si>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</si>
  <si>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</si>
  <si>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</si>
  <si>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</si>
  <si>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</si>
  <si>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</si>
  <si>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</si>
  <si>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</si>
  <si>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</si>
  <si>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</si>
  <si>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</si>
  <si>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</si>
  <si>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</si>
  <si>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</si>
  <si>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</si>
  <si>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</si>
  <si>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</si>
  <si>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</si>
  <si>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</si>
  <si>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</si>
  <si>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</si>
  <si>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</si>
  <si>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</si>
  <si>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</si>
  <si>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</si>
  <si>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</si>
  <si>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</si>
  <si>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</si>
  <si>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</si>
  <si>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</si>
  <si>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</si>
  <si>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</si>
  <si>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</si>
  <si>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</si>
  <si>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</si>
  <si>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</si>
  <si>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</si>
  <si>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</si>
  <si>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</si>
  <si>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</si>
  <si>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</si>
  <si>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</si>
  <si>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</si>
  <si>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</si>
  <si>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</si>
  <si>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</si>
  <si>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</si>
  <si>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</si>
  <si>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</si>
  <si>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</si>
  <si>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</si>
  <si>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</si>
  <si>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</si>
  <si>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</si>
  <si>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</si>
  <si>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</si>
  <si>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</si>
  <si>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</si>
  <si>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</si>
  <si>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</si>
  <si>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</si>
  <si>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</si>
  <si>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</si>
  <si>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</si>
  <si>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</si>
  <si>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Diesel</t>
  </si>
  <si>
    <t>BEV</t>
  </si>
  <si>
    <t>PHEV</t>
  </si>
  <si>
    <t>FCEV</t>
  </si>
  <si>
    <t>HEV</t>
  </si>
  <si>
    <t>MHEV</t>
  </si>
  <si>
    <t>LPG</t>
  </si>
  <si>
    <t>CNG/LNG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</si>
  <si>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</si>
  <si>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</si>
  <si>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</si>
  <si>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</si>
  <si>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</si>
  <si>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</si>
  <si>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</si>
  <si>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</si>
  <si>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</si>
  <si>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</si>
  <si>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</si>
  <si>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</si>
  <si>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</si>
  <si>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</si>
  <si>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</si>
  <si>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</si>
  <si>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</si>
  <si>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</si>
  <si>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</si>
  <si>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</si>
  <si>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</si>
  <si>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Volkswagen T-Cross</t>
  </si>
  <si>
    <t>Audi Q5</t>
  </si>
  <si>
    <t>Toyota Proace Max</t>
  </si>
  <si>
    <t>KGM-SSANGYONG</t>
  </si>
  <si>
    <t>Volkswagen Golf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</si>
  <si>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</si>
  <si>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</si>
  <si>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</si>
  <si>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</si>
  <si>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</si>
  <si>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Volkswagen Passat</t>
  </si>
  <si>
    <t>Audi A5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</si>
  <si>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</si>
  <si>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</si>
  <si>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</si>
  <si>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</si>
  <si>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</si>
  <si>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</si>
  <si>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</si>
  <si>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</si>
  <si>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</si>
  <si>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</si>
  <si>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</si>
  <si>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</si>
  <si>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</si>
  <si>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</si>
  <si>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Kwiecień</t>
  </si>
  <si>
    <t>April</t>
  </si>
  <si>
    <t>Cupra Formentor</t>
  </si>
  <si>
    <t>MAZDA</t>
  </si>
  <si>
    <t>Kia Ceed</t>
  </si>
  <si>
    <t>BAIC</t>
  </si>
  <si>
    <t>-0,9 pp</t>
  </si>
  <si>
    <t>BENIMAR</t>
  </si>
  <si>
    <t>Maj</t>
  </si>
  <si>
    <t>May</t>
  </si>
  <si>
    <t>Maj/Kwi
Zmiana %</t>
  </si>
  <si>
    <t>May/AprCh %</t>
  </si>
  <si>
    <t>Maj/Kwi
Zmiana poz</t>
  </si>
  <si>
    <t>May/AprCh position</t>
  </si>
  <si>
    <t>Rok narastająco Styczeń -Maj</t>
  </si>
  <si>
    <t>YTD January - May</t>
  </si>
  <si>
    <t>Rok narastająco Styczeń - Maj</t>
  </si>
  <si>
    <t>YTD January -May</t>
  </si>
  <si>
    <t>May/Apr Ch %</t>
  </si>
  <si>
    <t>MAXUS</t>
  </si>
  <si>
    <t>Rejestracje nowych samochodów dostawczych do 3,5T, ranking modeli - Maj  2025</t>
  </si>
  <si>
    <t>Registrations of new LCV up to 3.5T, Top Models - May 2025</t>
  </si>
  <si>
    <t>Rejestracje nowych samochodów dostawczych do 3,5T, ranking marek - Maj 2025</t>
  </si>
  <si>
    <t>Registrations of new LCV up to 3.5T, Top Brands - May 2025</t>
  </si>
  <si>
    <t>Rejestracje nowych samochodów osobowych OGÓŁEM, ranking marek - Maj 2025</t>
  </si>
  <si>
    <t>Registrations of new PC, Top Brands - May 2025</t>
  </si>
  <si>
    <t>Rejestracje nowych samochodów osobowych OGÓŁEM, ranking modeli - Maj 2025</t>
  </si>
  <si>
    <t>Registrations of new PC, Top Models - May 2025</t>
  </si>
  <si>
    <t>Rejestracje nowych samochodów osobowych na REGON, ranking marek - Maj 2025</t>
  </si>
  <si>
    <t>Registrations of New PC For Business Activity, Top Makes - May 2025</t>
  </si>
  <si>
    <t>Rejestracje nowych samochodów osobowych na KLIENTÓW INDYWIDUALNYCH, ranking marek - Maj 2025</t>
  </si>
  <si>
    <t>Registrations of New PC For Individual Customers, Top Makes - May 2025</t>
  </si>
  <si>
    <t>Skoda Karoq</t>
  </si>
  <si>
    <t>Rejestracje nowych samochodów osobowych na KLIENTÓW INDYWIDUALNYCH, ranking modeli - Maj 2025</t>
  </si>
  <si>
    <t>Registrations of New PC For Individual Customers, Top Models - May 2025</t>
  </si>
  <si>
    <t>Rejestracje nowych samochodów osobowych na REGON, ranking modeli - Maj 2025</t>
  </si>
  <si>
    <t>Registrations of New PC For Business Activity, Top Models - May 2025</t>
  </si>
  <si>
    <t>Ford Focus</t>
  </si>
  <si>
    <t>BMW X3</t>
  </si>
  <si>
    <t>PZPM based on CEP</t>
  </si>
  <si>
    <t>units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</si>
  <si>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</si>
  <si>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</si>
  <si>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</si>
  <si>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</si>
  <si>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</si>
  <si>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</si>
  <si>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</si>
  <si>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</si>
  <si>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2025
May</t>
  </si>
  <si>
    <t>2024
May</t>
  </si>
  <si>
    <t>2025
Jan - May</t>
  </si>
  <si>
    <t>2024
Jan - May</t>
  </si>
  <si>
    <t>-4,8 pp</t>
  </si>
  <si>
    <t>+5,7 pp</t>
  </si>
  <si>
    <t>+1,5 pp</t>
  </si>
  <si>
    <t>+1,9 pp</t>
  </si>
  <si>
    <t>+0,6 pp</t>
  </si>
  <si>
    <t>+2,0 pp</t>
  </si>
  <si>
    <t>-0,2 pp</t>
  </si>
  <si>
    <t>First Registrations of NEW Passenger Cars by Fuel Type</t>
  </si>
  <si>
    <t>Fuel Type</t>
  </si>
  <si>
    <t>Change %
y/y</t>
  </si>
  <si>
    <t>Share
Change
y/y</t>
  </si>
  <si>
    <t>tous. pcs.</t>
  </si>
  <si>
    <t>share %</t>
  </si>
  <si>
    <t>Petrol</t>
  </si>
  <si>
    <t>Alternative/other</t>
  </si>
  <si>
    <t>inculdes:</t>
  </si>
  <si>
    <t>Other / n.a.</t>
  </si>
  <si>
    <t>in thous units</t>
  </si>
  <si>
    <t>Jan-May 2024</t>
  </si>
  <si>
    <t>Jan-May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</si>
</sst>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i/>
      <sz val="11"/>
      <color theme="1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sz val="10"/>
      <color theme="0"/>
      <name val="Barlow"/>
      <charset val="238"/>
    </font>
    <font>
      <sz val="1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3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8" fillId="0" borderId="0" xfId="0" applyFont="1"/>
    <xf numFmtId="0" fontId="10" fillId="0" borderId="0" xfId="0" applyFont="1"/>
    <xf numFmtId="14" fontId="9" fillId="0" borderId="0" xfId="0" applyNumberFormat="1" applyFont="1"/>
    <xf numFmtId="0" fontId="9" fillId="0" borderId="0" xfId="0" applyFont="1"/>
    <xf numFmtId="165" fontId="12" fillId="0" borderId="4" xfId="20" applyNumberFormat="1" applyFont="1" applyBorder="1" applyAlignment="1">
      <alignment horizontal="center"/>
    </xf>
    <xf numFmtId="165" fontId="12" fillId="0" borderId="8" xfId="20" applyNumberFormat="1" applyFont="1" applyBorder="1" applyAlignment="1">
      <alignment horizontal="center"/>
    </xf>
    <xf numFmtId="165" fontId="11" fillId="2" borderId="4" xfId="20" applyNumberFormat="1" applyFont="1" applyFill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5" fillId="0" borderId="0" xfId="7" applyFont="1" applyAlignment="1">
      <alignment horizontal="right" vertical="center"/>
    </xf>
    <xf numFmtId="0" fontId="17" fillId="2" borderId="30" xfId="7" applyFont="1" applyFill="1" applyBorder="1" applyAlignment="1">
      <alignment horizontal="center" vertical="center" wrapText="1"/>
    </xf>
    <xf numFmtId="0" fontId="17" fillId="2" borderId="20" xfId="7" applyFont="1" applyFill="1" applyBorder="1" applyAlignment="1">
      <alignment horizontal="center" wrapText="1"/>
    </xf>
    <xf numFmtId="0" fontId="17" fillId="2" borderId="28" xfId="7" applyFont="1" applyFill="1" applyBorder="1" applyAlignment="1">
      <alignment horizontal="center" vertical="center" wrapText="1"/>
    </xf>
    <xf numFmtId="0" fontId="18" fillId="2" borderId="23" xfId="7" applyFont="1" applyFill="1" applyBorder="1" applyAlignment="1">
      <alignment horizontal="center" vertical="center" wrapText="1"/>
    </xf>
    <xf numFmtId="0" fontId="18" fillId="2" borderId="21" xfId="7" applyFont="1" applyFill="1" applyBorder="1" applyAlignment="1">
      <alignment horizontal="center" vertical="top" wrapText="1"/>
    </xf>
    <xf numFmtId="0" fontId="18" fillId="2" borderId="18" xfId="7" applyFont="1" applyFill="1" applyBorder="1" applyAlignment="1">
      <alignment horizontal="center" vertical="center" wrapText="1"/>
    </xf>
    <xf numFmtId="0" fontId="13" fillId="0" borderId="16" xfId="7" applyFont="1" applyBorder="1" applyAlignment="1">
      <alignment horizontal="center" vertical="center"/>
    </xf>
    <xf numFmtId="0" fontId="19" fillId="0" borderId="19" xfId="7" applyFont="1" applyBorder="1" applyAlignment="1">
      <alignment vertical="center"/>
    </xf>
    <xf numFmtId="3" fontId="19" fillId="0" borderId="22" xfId="7" applyNumberFormat="1" applyFont="1" applyBorder="1" applyAlignment="1">
      <alignment vertical="center"/>
    </xf>
    <xf numFmtId="10" fontId="19" fillId="0" borderId="19" xfId="16" applyNumberFormat="1" applyFont="1" applyBorder="1" applyAlignment="1">
      <alignment vertical="center"/>
    </xf>
    <xf numFmtId="165" fontId="19" fillId="0" borderId="19" xfId="16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9" xfId="7" applyFont="1" applyFill="1" applyBorder="1" applyAlignment="1">
      <alignment vertical="center"/>
    </xf>
    <xf numFmtId="3" fontId="19" fillId="4" borderId="22" xfId="7" applyNumberFormat="1" applyFont="1" applyFill="1" applyBorder="1" applyAlignment="1">
      <alignment vertical="center"/>
    </xf>
    <xf numFmtId="10" fontId="19" fillId="4" borderId="19" xfId="16" applyNumberFormat="1" applyFont="1" applyFill="1" applyBorder="1" applyAlignment="1">
      <alignment vertical="center"/>
    </xf>
    <xf numFmtId="165" fontId="19" fillId="4" borderId="19" xfId="16" applyNumberFormat="1" applyFont="1" applyFill="1" applyBorder="1" applyAlignment="1">
      <alignment vertical="center"/>
    </xf>
    <xf numFmtId="3" fontId="19" fillId="3" borderId="22" xfId="7" applyNumberFormat="1" applyFont="1" applyFill="1" applyBorder="1" applyAlignment="1">
      <alignment vertical="center"/>
    </xf>
    <xf numFmtId="10" fontId="19" fillId="3" borderId="19" xfId="16" applyNumberFormat="1" applyFont="1" applyFill="1" applyBorder="1" applyAlignment="1">
      <alignment vertical="center"/>
    </xf>
    <xf numFmtId="165" fontId="19" fillId="3" borderId="19" xfId="16" applyNumberFormat="1" applyFont="1" applyFill="1" applyBorder="1" applyAlignment="1">
      <alignment vertical="center"/>
    </xf>
    <xf numFmtId="3" fontId="11" fillId="2" borderId="22" xfId="7" applyNumberFormat="1" applyFont="1" applyFill="1" applyBorder="1" applyAlignment="1">
      <alignment vertical="center"/>
    </xf>
    <xf numFmtId="9" fontId="11" fillId="2" borderId="19" xfId="16" applyFont="1" applyFill="1" applyBorder="1" applyAlignment="1">
      <alignment vertical="center"/>
    </xf>
    <xf numFmtId="165" fontId="11" fillId="2" borderId="19" xfId="7" applyNumberFormat="1" applyFont="1" applyFill="1" applyBorder="1" applyAlignment="1">
      <alignment vertical="center"/>
    </xf>
    <xf numFmtId="0" fontId="19" fillId="0" borderId="0" xfId="7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6" applyFont="1" applyAlignment="1">
      <alignment horizontal="center" vertical="top"/>
    </xf>
    <xf numFmtId="1" fontId="19" fillId="0" borderId="16" xfId="16" applyNumberFormat="1" applyFont="1" applyBorder="1" applyAlignment="1">
      <alignment horizontal="center"/>
    </xf>
    <xf numFmtId="1" fontId="19" fillId="4" borderId="16" xfId="16" applyNumberFormat="1" applyFont="1" applyFill="1" applyBorder="1" applyAlignment="1">
      <alignment horizontal="center"/>
    </xf>
    <xf numFmtId="3" fontId="19" fillId="3" borderId="16" xfId="7" applyNumberFormat="1" applyFont="1" applyFill="1" applyBorder="1" applyAlignment="1">
      <alignment vertical="center"/>
    </xf>
    <xf numFmtId="0" fontId="19" fillId="3" borderId="16" xfId="7" applyFont="1" applyFill="1" applyBorder="1" applyAlignment="1">
      <alignment vertical="center"/>
    </xf>
    <xf numFmtId="3" fontId="11" fillId="2" borderId="16" xfId="7" applyNumberFormat="1" applyFont="1" applyFill="1" applyBorder="1" applyAlignment="1">
      <alignment vertical="center"/>
    </xf>
    <xf numFmtId="14" fontId="12" fillId="0" borderId="0" xfId="0" applyNumberFormat="1" applyFont="1"/>
    <xf numFmtId="0" fontId="12" fillId="0" borderId="0" xfId="0" applyFont="1" applyAlignment="1">
      <alignment horizontal="right"/>
    </xf>
    <xf numFmtId="165" fontId="19" fillId="0" borderId="12" xfId="20" applyNumberFormat="1" applyFont="1" applyBorder="1" applyAlignment="1">
      <alignment horizontal="right"/>
    </xf>
    <xf numFmtId="168" fontId="19" fillId="0" borderId="15" xfId="16" applyNumberFormat="1" applyFont="1" applyBorder="1"/>
    <xf numFmtId="168" fontId="24" fillId="0" borderId="5" xfId="16" applyNumberFormat="1" applyFont="1" applyBorder="1" applyAlignment="1">
      <alignment horizontal="right"/>
    </xf>
    <xf numFmtId="168" fontId="19" fillId="0" borderId="5" xfId="16" applyNumberFormat="1" applyFont="1" applyBorder="1"/>
    <xf numFmtId="168" fontId="19" fillId="0" borderId="5" xfId="16" applyNumberFormat="1" applyFont="1" applyBorder="1" applyAlignment="1">
      <alignment horizontal="right"/>
    </xf>
    <xf numFmtId="3" fontId="19" fillId="0" borderId="6" xfId="20" applyNumberFormat="1" applyFont="1" applyBorder="1" applyAlignment="1">
      <alignment horizontal="right"/>
    </xf>
    <xf numFmtId="168" fontId="12" fillId="0" borderId="5" xfId="16" applyNumberFormat="1" applyFont="1" applyBorder="1"/>
    <xf numFmtId="168" fontId="12" fillId="0" borderId="5" xfId="16" applyNumberFormat="1" applyFont="1" applyBorder="1" applyAlignment="1">
      <alignment horizontal="right"/>
    </xf>
    <xf numFmtId="165" fontId="19" fillId="0" borderId="13" xfId="20" applyNumberFormat="1" applyFont="1" applyBorder="1" applyAlignment="1">
      <alignment horizontal="right"/>
    </xf>
    <xf numFmtId="168" fontId="19" fillId="0" borderId="8" xfId="16" applyNumberFormat="1" applyFont="1" applyBorder="1"/>
    <xf numFmtId="168" fontId="24" fillId="0" borderId="8" xfId="16" applyNumberFormat="1" applyFont="1" applyBorder="1" applyAlignment="1">
      <alignment horizontal="right"/>
    </xf>
    <xf numFmtId="0" fontId="14" fillId="0" borderId="0" xfId="7" applyFont="1" applyAlignment="1">
      <alignment vertical="center"/>
    </xf>
    <xf numFmtId="0" fontId="19" fillId="3" borderId="22" xfId="7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3" fontId="19" fillId="0" borderId="9" xfId="20" applyNumberFormat="1" applyFont="1" applyBorder="1" applyAlignment="1">
      <alignment horizontal="right"/>
    </xf>
    <xf numFmtId="14" fontId="21" fillId="0" borderId="0" xfId="0" applyNumberFormat="1" applyFont="1"/>
    <xf numFmtId="0" fontId="31" fillId="0" borderId="0" xfId="80" applyFont="1"/>
    <xf numFmtId="0" fontId="32" fillId="0" borderId="0" xfId="0" applyFont="1"/>
    <xf numFmtId="0" fontId="33" fillId="0" borderId="0" xfId="0" applyFont="1"/>
    <xf numFmtId="0" fontId="9" fillId="0" borderId="0" xfId="80" applyFont="1"/>
    <xf numFmtId="0" fontId="31" fillId="0" borderId="0" xfId="0" applyFont="1"/>
    <xf numFmtId="0" fontId="31" fillId="0" borderId="0" xfId="80" applyFont="1" applyAlignment="1">
      <alignment horizontal="right"/>
    </xf>
    <xf numFmtId="0" fontId="35" fillId="2" borderId="6" xfId="0" applyFont="1" applyFill="1" applyBorder="1" applyAlignment="1">
      <alignment wrapText="1"/>
    </xf>
    <xf numFmtId="166" fontId="35" fillId="2" borderId="4" xfId="81" applyNumberFormat="1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wrapText="1"/>
    </xf>
    <xf numFmtId="166" fontId="12" fillId="0" borderId="4" xfId="81" applyNumberFormat="1" applyFont="1" applyBorder="1" applyAlignment="1">
      <alignment horizontal="center"/>
    </xf>
    <xf numFmtId="0" fontId="36" fillId="0" borderId="6" xfId="0" applyFont="1" applyBorder="1" applyAlignment="1">
      <alignment horizontal="left" wrapText="1" indent="1"/>
    </xf>
    <xf numFmtId="166" fontId="12" fillId="0" borderId="5" xfId="81" applyNumberFormat="1" applyFont="1" applyBorder="1" applyAlignment="1">
      <alignment horizontal="center"/>
    </xf>
    <xf numFmtId="165" fontId="12" fillId="0" borderId="5" xfId="82" applyNumberFormat="1" applyFont="1" applyBorder="1" applyAlignment="1">
      <alignment horizontal="center"/>
    </xf>
    <xf numFmtId="0" fontId="36" fillId="0" borderId="9" xfId="0" applyFont="1" applyBorder="1" applyAlignment="1">
      <alignment horizontal="left" wrapText="1" indent="1"/>
    </xf>
    <xf numFmtId="0" fontId="35" fillId="2" borderId="4" xfId="0" applyFont="1" applyFill="1" applyBorder="1" applyAlignment="1">
      <alignment vertical="center" wrapText="1"/>
    </xf>
    <xf numFmtId="166" fontId="11" fillId="2" borderId="4" xfId="81" applyNumberFormat="1" applyFont="1" applyFill="1" applyBorder="1" applyAlignment="1">
      <alignment horizontal="center" vertical="center"/>
    </xf>
    <xf numFmtId="0" fontId="36" fillId="0" borderId="7" xfId="80" applyFont="1" applyBorder="1"/>
    <xf numFmtId="0" fontId="9" fillId="0" borderId="7" xfId="80" applyFont="1" applyBorder="1"/>
    <xf numFmtId="166" fontId="9" fillId="0" borderId="0" xfId="80" applyNumberFormat="1" applyFont="1"/>
    <xf numFmtId="0" fontId="34" fillId="2" borderId="1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11" fillId="2" borderId="29" xfId="7" applyFont="1" applyFill="1" applyBorder="1" applyAlignment="1">
      <alignment horizontal="center" vertical="top"/>
    </xf>
    <xf numFmtId="0" fontId="11" fillId="2" borderId="19" xfId="7" applyFont="1" applyFill="1" applyBorder="1" applyAlignment="1">
      <alignment horizontal="center" vertical="top"/>
    </xf>
    <xf numFmtId="0" fontId="18" fillId="2" borderId="28" xfId="7" applyFont="1" applyFill="1" applyBorder="1" applyAlignment="1">
      <alignment horizontal="center" vertical="top" wrapText="1"/>
    </xf>
    <xf numFmtId="0" fontId="18" fillId="2" borderId="18" xfId="7" applyFont="1" applyFill="1" applyBorder="1" applyAlignment="1">
      <alignment horizontal="center" vertical="top" wrapText="1"/>
    </xf>
    <xf numFmtId="0" fontId="13" fillId="0" borderId="0" xfId="7" applyFont="1" applyAlignment="1">
      <alignment horizontal="center" vertical="center"/>
    </xf>
    <xf numFmtId="0" fontId="11" fillId="2" borderId="30" xfId="7" applyFont="1" applyFill="1" applyBorder="1" applyAlignment="1">
      <alignment horizontal="center" vertical="center"/>
    </xf>
    <xf numFmtId="0" fontId="11" fillId="2" borderId="25" xfId="7" applyFont="1" applyFill="1" applyBorder="1" applyAlignment="1">
      <alignment horizontal="center" vertical="center"/>
    </xf>
    <xf numFmtId="0" fontId="11" fillId="2" borderId="20" xfId="7" applyFont="1" applyFill="1" applyBorder="1" applyAlignment="1">
      <alignment horizontal="center" vertical="center"/>
    </xf>
    <xf numFmtId="0" fontId="16" fillId="2" borderId="23" xfId="7" applyFont="1" applyFill="1" applyBorder="1" applyAlignment="1">
      <alignment horizontal="center" vertical="center"/>
    </xf>
    <xf numFmtId="0" fontId="16" fillId="2" borderId="27" xfId="7" applyFont="1" applyFill="1" applyBorder="1" applyAlignment="1">
      <alignment horizontal="center" vertical="center"/>
    </xf>
    <xf numFmtId="0" fontId="16" fillId="2" borderId="21" xfId="7" applyFont="1" applyFill="1" applyBorder="1" applyAlignment="1">
      <alignment horizontal="center" vertical="center"/>
    </xf>
    <xf numFmtId="0" fontId="27" fillId="2" borderId="17" xfId="7" applyFont="1" applyFill="1" applyBorder="1" applyAlignment="1">
      <alignment horizontal="center" wrapText="1"/>
    </xf>
    <xf numFmtId="0" fontId="27" fillId="2" borderId="28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vertical="top"/>
    </xf>
    <xf numFmtId="0" fontId="16" fillId="2" borderId="23" xfId="7" applyFont="1" applyFill="1" applyBorder="1" applyAlignment="1">
      <alignment horizontal="center" vertical="top"/>
    </xf>
    <xf numFmtId="0" fontId="11" fillId="2" borderId="30" xfId="7" applyFont="1" applyFill="1" applyBorder="1" applyAlignment="1">
      <alignment horizontal="center" wrapText="1"/>
    </xf>
    <xf numFmtId="0" fontId="11" fillId="2" borderId="31" xfId="7" applyFont="1" applyFill="1" applyBorder="1" applyAlignment="1">
      <alignment horizontal="center" wrapText="1"/>
    </xf>
    <xf numFmtId="0" fontId="13" fillId="3" borderId="29" xfId="7" applyFont="1" applyFill="1" applyBorder="1" applyAlignment="1">
      <alignment horizontal="center" vertical="center"/>
    </xf>
    <xf numFmtId="0" fontId="13" fillId="3" borderId="19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wrapText="1"/>
    </xf>
    <xf numFmtId="0" fontId="17" fillId="2" borderId="28" xfId="7" applyFont="1" applyFill="1" applyBorder="1" applyAlignment="1">
      <alignment horizontal="center" wrapText="1"/>
    </xf>
    <xf numFmtId="0" fontId="17" fillId="2" borderId="30" xfId="7" applyFont="1" applyFill="1" applyBorder="1" applyAlignment="1">
      <alignment horizontal="center" vertical="center" wrapText="1"/>
    </xf>
    <xf numFmtId="0" fontId="17" fillId="2" borderId="20" xfId="7" applyFont="1" applyFill="1" applyBorder="1" applyAlignment="1">
      <alignment horizontal="center" vertical="center" wrapText="1"/>
    </xf>
    <xf numFmtId="0" fontId="17" fillId="2" borderId="23" xfId="7" applyFont="1" applyFill="1" applyBorder="1" applyAlignment="1">
      <alignment horizontal="center" vertical="center" wrapText="1"/>
    </xf>
    <xf numFmtId="0" fontId="17" fillId="2" borderId="21" xfId="7" applyFont="1" applyFill="1" applyBorder="1" applyAlignment="1">
      <alignment horizontal="center" vertical="center" wrapText="1"/>
    </xf>
    <xf numFmtId="0" fontId="16" fillId="2" borderId="28" xfId="7" applyFont="1" applyFill="1" applyBorder="1" applyAlignment="1">
      <alignment horizontal="center" vertical="top"/>
    </xf>
    <xf numFmtId="0" fontId="16" fillId="2" borderId="18" xfId="7" applyFont="1" applyFill="1" applyBorder="1" applyAlignment="1">
      <alignment horizontal="center" vertical="top"/>
    </xf>
    <xf numFmtId="0" fontId="28" fillId="2" borderId="28" xfId="7" applyFont="1" applyFill="1" applyBorder="1" applyAlignment="1">
      <alignment horizontal="center" vertical="top" wrapText="1"/>
    </xf>
    <xf numFmtId="0" fontId="28" fillId="2" borderId="18" xfId="7" applyFont="1" applyFill="1" applyBorder="1" applyAlignment="1">
      <alignment horizontal="center" vertical="top" wrapText="1"/>
    </xf>
    <xf numFmtId="0" fontId="11" fillId="2" borderId="17" xfId="7" applyFont="1" applyFill="1" applyBorder="1" applyAlignment="1">
      <alignment horizontal="center" wrapText="1"/>
    </xf>
    <xf numFmtId="0" fontId="11" fillId="2" borderId="28" xfId="7" applyFont="1" applyFill="1" applyBorder="1" applyAlignment="1">
      <alignment horizontal="center" wrapText="1"/>
    </xf>
    <xf numFmtId="0" fontId="13" fillId="0" borderId="0" xfId="7" applyFont="1" applyAlignment="1">
      <alignment horizontal="center" wrapText="1"/>
    </xf>
    <xf numFmtId="0" fontId="29" fillId="0" borderId="0" xfId="7" applyFont="1" applyAlignment="1">
      <alignment horizontal="center" vertical="center"/>
    </xf>
    <xf numFmtId="0" fontId="30" fillId="0" borderId="0" xfId="7" applyFont="1" applyAlignment="1">
      <alignment horizontal="center" vertical="center"/>
    </xf>
    <xf numFmtId="0" fontId="17" fillId="2" borderId="17" xfId="7" applyFont="1" applyFill="1" applyBorder="1" applyAlignment="1">
      <alignment horizontal="center" vertical="center" wrapText="1"/>
    </xf>
    <xf numFmtId="0" fontId="17" fillId="2" borderId="28" xfId="7" applyFont="1" applyFill="1" applyBorder="1" applyAlignment="1">
      <alignment horizontal="center" vertical="center" wrapText="1"/>
    </xf>
    <xf numFmtId="0" fontId="11" fillId="2" borderId="26" xfId="7" applyFont="1" applyFill="1" applyBorder="1" applyAlignment="1">
      <alignment horizontal="center" vertical="center"/>
    </xf>
    <xf numFmtId="0" fontId="11" fillId="2" borderId="24" xfId="7" applyFont="1" applyFill="1" applyBorder="1" applyAlignment="1">
      <alignment horizontal="center" vertical="center"/>
    </xf>
    <xf numFmtId="0" fontId="16" fillId="2" borderId="33" xfId="7" applyFont="1" applyFill="1" applyBorder="1" applyAlignment="1">
      <alignment horizontal="center" vertical="center"/>
    </xf>
    <xf numFmtId="0" fontId="16" fillId="2" borderId="32" xfId="7" applyFont="1" applyFill="1" applyBorder="1" applyAlignment="1">
      <alignment horizontal="center" vertical="center"/>
    </xf>
    <xf numFmtId="0" fontId="18" fillId="2" borderId="28" xfId="7" applyFont="1" applyFill="1" applyBorder="1" applyAlignment="1">
      <alignment horizontal="center" vertical="center" wrapText="1"/>
    </xf>
    <xf numFmtId="0" fontId="18" fillId="2" borderId="18" xfId="7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37" fillId="2" borderId="15" xfId="0" applyFont="1" applyFill="1" applyBorder="1" applyAlignment="1">
      <alignment horizontal="center" vertical="center"/>
    </xf>
    <xf numFmtId="49" fontId="37" fillId="2" borderId="1" xfId="0" applyNumberFormat="1" applyFont="1" applyFill="1" applyBorder="1" applyAlignment="1">
      <alignment horizontal="center"/>
    </xf>
    <xf numFmtId="49" fontId="37" fillId="2" borderId="2" xfId="0" applyNumberFormat="1" applyFont="1" applyFill="1" applyBorder="1" applyAlignment="1">
      <alignment horizontal="center"/>
    </xf>
    <xf numFmtId="0" fontId="37" fillId="2" borderId="15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left"/>
    </xf>
    <xf numFmtId="0" fontId="38" fillId="0" borderId="5" xfId="0" applyFont="1" applyBorder="1" applyAlignment="1">
      <alignment horizontal="left" indent="1"/>
    </xf>
    <xf numFmtId="0" fontId="38" fillId="0" borderId="8" xfId="0" applyFont="1" applyBorder="1" applyAlignment="1">
      <alignment horizontal="left" indent="1"/>
    </xf>
  </cellXfs>
  <cellStyles count="83">
    <cellStyle name="Dziesiętny 2" xfId="1" xr:uid="{00000000-0005-0000-0000-000001000000}"/>
    <cellStyle name="Dziesiętny 2 2" xfId="2" xr:uid="{00000000-0005-0000-0000-000002000000}"/>
    <cellStyle name="Dziesiętny 2 2 2" xfId="22" xr:uid="{CBFE5673-B6E5-46B5-88BF-1CA5878935F8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81" xr:uid="{6B62F21F-C78B-44B5-AFA2-B634D533D3EC}"/>
    <cellStyle name="Hiperłącze" xfId="6" builtinId="8"/>
    <cellStyle name="Normalny" xfId="0" builtinId="0"/>
    <cellStyle name="Normalny 10" xfId="36" xr:uid="{B0D514AF-8D8F-424B-9931-A7277BF01591}"/>
    <cellStyle name="Normalny 11" xfId="35" xr:uid="{411BF4DE-91A2-4917-80F8-F76216BED066}"/>
    <cellStyle name="Normalny 11 2" xfId="63" xr:uid="{7319A7AC-5657-4D63-B746-395CC0C2EB53}"/>
    <cellStyle name="Normalny 12" xfId="50" xr:uid="{51516F7C-DE1D-4AEF-B503-D60499114EE6}"/>
    <cellStyle name="Normalny 13" xfId="49" xr:uid="{6E307ED5-16B5-4881-A571-27F6AED2B587}"/>
    <cellStyle name="Normalny 14" xfId="75" xr:uid="{41724F90-FCA0-4BD0-A284-FBFF998A0506}"/>
    <cellStyle name="Normalny 15" xfId="76" xr:uid="{2FA38085-3203-461D-94E8-41B6F125C037}"/>
    <cellStyle name="Normalny 16" xfId="77" xr:uid="{5AB7640F-AD93-47EA-BEDE-8CCD3AD4B4F5}"/>
    <cellStyle name="Normalny 17" xfId="78" xr:uid="{E33F87FD-0E50-43BF-8B62-17D065B53693}"/>
    <cellStyle name="Normalny 18" xfId="79" xr:uid="{905DC943-39A4-4E89-866E-6CF6D13BB07D}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2 2" xfId="28" xr:uid="{DE41CFB4-524C-4137-8676-F97CFD78D261}"/>
    <cellStyle name="Normalny 4 2 2 2" xfId="43" xr:uid="{427C3EC2-DDE1-4690-A38D-A21C9E6066B5}"/>
    <cellStyle name="Normalny 4 2 2 2 2" xfId="69" xr:uid="{DB85246D-5A23-4878-9353-F3BFE095F719}"/>
    <cellStyle name="Normalny 4 2 2 3" xfId="57" xr:uid="{35F5DA2E-CDBF-4CE3-A06D-C5AFFCFE2972}"/>
    <cellStyle name="Normalny 4 2 3" xfId="39" xr:uid="{AD1ECA8A-0EBB-497C-A492-FAC982AF1C70}"/>
    <cellStyle name="Normalny 4 2 3 2" xfId="65" xr:uid="{B8D70C4A-2BB4-436D-828C-B8A9DCEFAC40}"/>
    <cellStyle name="Normalny 4 2 4" xfId="53" xr:uid="{9A0A76C5-44B0-4B52-B05A-C346773166D3}"/>
    <cellStyle name="Normalny 4 2 5" xfId="24" xr:uid="{7121D75C-1C2D-43C0-BCA6-9D9978F53F32}"/>
    <cellStyle name="Normalny 4 3" xfId="29" xr:uid="{3D50B807-72D7-4874-9B1C-3A3009268A92}"/>
    <cellStyle name="Normalny 4 3 2" xfId="44" xr:uid="{D22EC19E-E413-4F66-B0B7-FACFA44DC663}"/>
    <cellStyle name="Normalny 4 3 2 2" xfId="70" xr:uid="{5829AB37-08B4-4E59-8655-6D4C22BF1F17}"/>
    <cellStyle name="Normalny 4 3 3" xfId="58" xr:uid="{AE752856-C9A8-4A03-A6D4-79928A3E9DF7}"/>
    <cellStyle name="Normalny 4 3 4" xfId="80" xr:uid="{5BCB76CE-9DB3-4012-A82A-3F3D9BFF1A25}"/>
    <cellStyle name="Normalny 4 4" xfId="38" xr:uid="{2D1177F6-B1C8-4CB0-8642-B7E9B6E4CBCB}"/>
    <cellStyle name="Normalny 4 4 2" xfId="64" xr:uid="{65F6EA3E-1310-4794-A6B1-6668DE27299B}"/>
    <cellStyle name="Normalny 4 5" xfId="52" xr:uid="{15AE4F2E-F9B9-4E44-8C99-1BBF6316986F}"/>
    <cellStyle name="Normalny 4 6" xfId="23" xr:uid="{99C0F628-03B2-4AC6-AFAE-54C027070E0A}"/>
    <cellStyle name="Normalny 5" xfId="12" xr:uid="{00000000-0005-0000-0000-00000D000000}"/>
    <cellStyle name="Normalny 5 2" xfId="13" xr:uid="{00000000-0005-0000-0000-00000E000000}"/>
    <cellStyle name="Normalny 5 2 2" xfId="30" xr:uid="{2495DDEB-CE66-4685-A067-4A674C753106}"/>
    <cellStyle name="Normalny 5 2 2 2" xfId="45" xr:uid="{1A5810FF-5B14-4859-A857-B100E90E6428}"/>
    <cellStyle name="Normalny 5 2 2 2 2" xfId="71" xr:uid="{0D09BE48-DD67-4355-8DB1-86EDC0E15F19}"/>
    <cellStyle name="Normalny 5 2 2 3" xfId="59" xr:uid="{A037C587-6E75-45FD-8759-ECCDFA527723}"/>
    <cellStyle name="Normalny 5 2 3" xfId="41" xr:uid="{CC35DD13-F83E-49F8-9BEC-63B02EA5B07E}"/>
    <cellStyle name="Normalny 5 2 3 2" xfId="67" xr:uid="{7F2D1EDC-1600-4780-9EEB-851FA008A182}"/>
    <cellStyle name="Normalny 5 2 4" xfId="55" xr:uid="{8F1AF815-A784-44EE-A8C5-A9D6B437ACBA}"/>
    <cellStyle name="Normalny 5 2 5" xfId="26" xr:uid="{9E0DC868-9C30-42A7-9DE4-B04781B4DA88}"/>
    <cellStyle name="Normalny 5 3" xfId="31" xr:uid="{1732D38B-EE8C-4B5F-8A72-87790F17DFE1}"/>
    <cellStyle name="Normalny 5 3 2" xfId="46" xr:uid="{CCD358CA-A6E6-4420-BFE6-C40178F56C8A}"/>
    <cellStyle name="Normalny 5 3 2 2" xfId="72" xr:uid="{E92D854A-E2F2-4796-85C0-32CBDAF941EF}"/>
    <cellStyle name="Normalny 5 3 3" xfId="60" xr:uid="{A7C62A30-0388-4708-90DC-8E6BBF2AF7C8}"/>
    <cellStyle name="Normalny 5 4" xfId="40" xr:uid="{7336C80B-0046-47B4-A9E4-5DD2E8A01E36}"/>
    <cellStyle name="Normalny 5 4 2" xfId="66" xr:uid="{F175998E-633B-4526-BB10-E87030BD091A}"/>
    <cellStyle name="Normalny 5 5" xfId="54" xr:uid="{9A8CA1B8-09F0-4501-84C0-8462D88477D5}"/>
    <cellStyle name="Normalny 5 6" xfId="25" xr:uid="{9FD02219-4927-4342-A3F7-5F98D11E073C}"/>
    <cellStyle name="Normalny 6" xfId="14" xr:uid="{00000000-0005-0000-0000-00000F000000}"/>
    <cellStyle name="Normalny 7" xfId="15" xr:uid="{00000000-0005-0000-0000-000010000000}"/>
    <cellStyle name="Normalny 7 2" xfId="32" xr:uid="{BD0F09CB-2825-43C6-9BFE-BD4646D4FBFE}"/>
    <cellStyle name="Normalny 7 2 2" xfId="47" xr:uid="{0D4161BA-9141-4911-B54A-F7FA1429576B}"/>
    <cellStyle name="Normalny 7 2 2 2" xfId="73" xr:uid="{4337AC39-E90A-4328-A294-A037B5CA1ADD}"/>
    <cellStyle name="Normalny 7 2 3" xfId="61" xr:uid="{4E76C5D0-31B2-4DA3-9405-1233053878D4}"/>
    <cellStyle name="Normalny 7 3" xfId="42" xr:uid="{2CA3765A-EB23-457F-9F95-B703D6A1988A}"/>
    <cellStyle name="Normalny 7 3 2" xfId="68" xr:uid="{D9AB8B45-4D89-4A5B-90AA-E91C3EA000F1}"/>
    <cellStyle name="Normalny 7 4" xfId="56" xr:uid="{CC8241EA-5D4A-4BC4-B13F-07912F33673F}"/>
    <cellStyle name="Normalny 7 5" xfId="27" xr:uid="{4CC2216E-F30A-40A8-BBF7-3E4BE00D8147}"/>
    <cellStyle name="Normalny 8" xfId="33" xr:uid="{B8AC3724-8851-4AE1-94F5-DF4BC0A3E21C}"/>
    <cellStyle name="Normalny 9" xfId="34" xr:uid="{9AAFB31F-5E50-4CA3-834B-5F375E23D6AE}"/>
    <cellStyle name="Normalny 9 2" xfId="48" xr:uid="{66A9FD8C-7699-42B3-826D-5C2B266D0E58}"/>
    <cellStyle name="Normalny 9 2 2" xfId="74" xr:uid="{0C52B265-0D6B-4DAB-B0D1-308B4189F8C2}"/>
    <cellStyle name="Normalny 9 3" xfId="62" xr:uid="{392AFE43-784C-421F-8E88-85B865E22D88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37" xr:uid="{AA7DAD75-A8B3-47EE-9EA2-23A474A767AD}"/>
    <cellStyle name="Procentowy 7" xfId="51" xr:uid="{B4325FA4-0A44-40C5-914F-5E86E0C1D91E}"/>
    <cellStyle name="Procentowy 8" xfId="82" xr:uid="{389E6B69-2DA9-49BE-9A42-FDF9D34E8316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21</xdr:row>
      <xdr:rowOff>161925</xdr:rowOff>
    </xdr:from>
    <xdr:to>
      <xdr:col>7</xdr:col>
      <xdr:colOff>639733</xdr:colOff>
      <xdr:row>40</xdr:row>
      <xdr:rowOff>133350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341A1C7-472D-48ED-AC47-B9F795D77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4133850"/>
          <a:ext cx="5402233" cy="340995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21</xdr:row>
      <xdr:rowOff>47625</xdr:rowOff>
    </xdr:from>
    <xdr:to>
      <xdr:col>18</xdr:col>
      <xdr:colOff>87387</xdr:colOff>
      <xdr:row>42</xdr:row>
      <xdr:rowOff>2611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654B182-8842-4505-862B-000A73B5B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0275" y="4019550"/>
          <a:ext cx="5992887" cy="37554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E8DB6-2500-47AB-AB20-16C781A8CB81}">
  <dimension ref="A1:IV28"/>
  <sheetViews>
    <sheetView showGridLines="0" workbookViewId="0"/>
  </sheetViews>
  <sheetFormatPr defaultColWidth="9.140625" defaultRowHeight="14.25" x14ac:dyDescent="0.2"/>
  <cols>
    <col min="1" max="1" width="1.140625" style="64" customWidth="1"/>
    <col min="2" max="2" width="41" style="64" customWidth="1"/>
    <col min="3" max="8" width="11.5703125" style="64" customWidth="1"/>
    <col min="9" max="16384" width="9.140625" style="64"/>
  </cols>
  <sheetData>
    <row r="1" spans="1:256" x14ac:dyDescent="0.2">
      <c r="A1" s="1"/>
      <c r="B1" s="61"/>
      <c r="C1" s="62"/>
      <c r="D1" s="61"/>
      <c r="E1" s="63"/>
      <c r="F1" s="63"/>
      <c r="G1" s="63"/>
      <c r="H1" s="60">
        <v>45812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65" t="s">
        <v>159</v>
      </c>
      <c r="C2" s="61"/>
      <c r="D2" s="61"/>
      <c r="E2" s="61"/>
      <c r="F2" s="61"/>
      <c r="G2" s="61"/>
      <c r="H2" s="66" t="s">
        <v>160</v>
      </c>
    </row>
    <row r="3" spans="1:256" ht="24.75" customHeight="1" x14ac:dyDescent="0.2">
      <c r="B3" s="81" t="s">
        <v>161</v>
      </c>
      <c r="C3" s="82"/>
      <c r="D3" s="82"/>
      <c r="E3" s="82"/>
      <c r="F3" s="82"/>
      <c r="G3" s="82"/>
      <c r="H3" s="83"/>
    </row>
    <row r="4" spans="1:256" ht="24.75" customHeight="1" x14ac:dyDescent="0.2">
      <c r="B4" s="67"/>
      <c r="C4" s="68" t="s">
        <v>169</v>
      </c>
      <c r="D4" s="68" t="s">
        <v>170</v>
      </c>
      <c r="E4" s="69" t="s">
        <v>162</v>
      </c>
      <c r="F4" s="68" t="s">
        <v>171</v>
      </c>
      <c r="G4" s="68" t="s">
        <v>172</v>
      </c>
      <c r="H4" s="69" t="s">
        <v>162</v>
      </c>
    </row>
    <row r="5" spans="1:256" ht="24.75" customHeight="1" x14ac:dyDescent="0.2">
      <c r="B5" s="70" t="s">
        <v>163</v>
      </c>
      <c r="C5" s="71">
        <v>46641</v>
      </c>
      <c r="D5" s="71">
        <v>43654</v>
      </c>
      <c r="E5" s="5">
        <v>6.8424428460164055E-2</v>
      </c>
      <c r="F5" s="71">
        <v>235724</v>
      </c>
      <c r="G5" s="71">
        <v>226737</v>
      </c>
      <c r="H5" s="5">
        <v>3.9636230522587912E-2</v>
      </c>
    </row>
    <row r="6" spans="1:256" ht="24.75" customHeight="1" x14ac:dyDescent="0.2">
      <c r="B6" s="70" t="s">
        <v>164</v>
      </c>
      <c r="C6" s="71">
        <v>5297</v>
      </c>
      <c r="D6" s="71">
        <v>4781</v>
      </c>
      <c r="E6" s="5">
        <v>0.10792721188035981</v>
      </c>
      <c r="F6" s="71">
        <v>27119</v>
      </c>
      <c r="G6" s="71">
        <v>26155</v>
      </c>
      <c r="H6" s="5">
        <v>3.6857197476581893E-2</v>
      </c>
    </row>
    <row r="7" spans="1:256" ht="24.75" customHeight="1" x14ac:dyDescent="0.2">
      <c r="B7" s="72" t="s">
        <v>165</v>
      </c>
      <c r="C7" s="73">
        <f>C6-C8</f>
        <v>5061</v>
      </c>
      <c r="D7" s="73">
        <f>D6-D8</f>
        <v>4603</v>
      </c>
      <c r="E7" s="74">
        <f>C7/D7-1</f>
        <v>9.9500325874429807E-2</v>
      </c>
      <c r="F7" s="73">
        <f>F6-F8</f>
        <v>26096</v>
      </c>
      <c r="G7" s="73">
        <f>G6-G8</f>
        <v>25217</v>
      </c>
      <c r="H7" s="74">
        <f>F7/G7-1</f>
        <v>3.4857437442994854E-2</v>
      </c>
    </row>
    <row r="8" spans="1:256" ht="24.75" customHeight="1" x14ac:dyDescent="0.2">
      <c r="B8" s="75" t="s">
        <v>166</v>
      </c>
      <c r="C8" s="73">
        <v>236</v>
      </c>
      <c r="D8" s="73">
        <v>178</v>
      </c>
      <c r="E8" s="6">
        <v>0.32584269662921339</v>
      </c>
      <c r="F8" s="73">
        <v>1023</v>
      </c>
      <c r="G8" s="73">
        <v>938</v>
      </c>
      <c r="H8" s="6">
        <v>9.06183368869935E-2</v>
      </c>
    </row>
    <row r="9" spans="1:256" ht="25.5" customHeight="1" x14ac:dyDescent="0.2">
      <c r="B9" s="76" t="s">
        <v>167</v>
      </c>
      <c r="C9" s="77">
        <v>51938</v>
      </c>
      <c r="D9" s="77">
        <v>48435</v>
      </c>
      <c r="E9" s="7">
        <v>7.2323732837823895E-2</v>
      </c>
      <c r="F9" s="77">
        <v>262843</v>
      </c>
      <c r="G9" s="77">
        <v>252892</v>
      </c>
      <c r="H9" s="7">
        <v>3.9348812932002541E-2</v>
      </c>
    </row>
    <row r="10" spans="1:256" x14ac:dyDescent="0.2">
      <c r="B10" s="78" t="s">
        <v>168</v>
      </c>
      <c r="C10" s="79"/>
      <c r="D10" s="79"/>
      <c r="E10" s="79"/>
      <c r="F10" s="79"/>
      <c r="G10" s="79"/>
      <c r="H10" s="79"/>
    </row>
    <row r="11" spans="1:256" x14ac:dyDescent="0.2">
      <c r="B11" s="4"/>
      <c r="F11" s="80"/>
      <c r="G11" s="80"/>
    </row>
    <row r="28" spans="2:2" x14ac:dyDescent="0.2">
      <c r="B28" s="4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5" x14ac:dyDescent="0.25"/>
  <cols>
    <col min="1" max="1" width="1.7109375" style="4" customWidth="1"/>
    <col min="2" max="2" width="8.140625" style="4" customWidth="1"/>
    <col min="3" max="3" width="19.28515625" style="4" customWidth="1"/>
    <col min="4" max="12" width="10.28515625" style="4" customWidth="1"/>
    <col min="13" max="13" width="3.140625" customWidth="1"/>
    <col min="14" max="14" width="3.140625" style="4" customWidth="1"/>
    <col min="15" max="15" width="13" style="4" customWidth="1"/>
    <col min="16" max="16" width="23.140625" style="4" customWidth="1"/>
    <col min="17" max="22" width="10.28515625" style="4" customWidth="1"/>
    <col min="23" max="23" width="11.28515625" style="4" customWidth="1"/>
    <col min="24" max="16384" width="9.140625" style="4"/>
  </cols>
  <sheetData>
    <row r="1" spans="2:22" x14ac:dyDescent="0.25">
      <c r="B1" s="4" t="s">
        <v>3</v>
      </c>
      <c r="D1" s="2"/>
      <c r="V1" s="60">
        <v>45812</v>
      </c>
    </row>
    <row r="2" spans="2:22" ht="14.45" customHeight="1" x14ac:dyDescent="0.25">
      <c r="B2" s="89" t="s">
        <v>144</v>
      </c>
      <c r="C2" s="89"/>
      <c r="D2" s="89"/>
      <c r="E2" s="89"/>
      <c r="F2" s="89"/>
      <c r="G2" s="89"/>
      <c r="H2" s="89"/>
      <c r="I2" s="89"/>
      <c r="J2" s="89"/>
      <c r="K2" s="89"/>
      <c r="L2" s="89"/>
      <c r="N2" s="35"/>
      <c r="O2" s="89" t="s">
        <v>113</v>
      </c>
      <c r="P2" s="89"/>
      <c r="Q2" s="89"/>
      <c r="R2" s="89"/>
      <c r="S2" s="89"/>
      <c r="T2" s="89"/>
      <c r="U2" s="89"/>
      <c r="V2" s="89"/>
    </row>
    <row r="3" spans="2:22" ht="14.45" customHeight="1" x14ac:dyDescent="0.25">
      <c r="B3" s="84" t="s">
        <v>145</v>
      </c>
      <c r="C3" s="84"/>
      <c r="D3" s="84"/>
      <c r="E3" s="84"/>
      <c r="F3" s="84"/>
      <c r="G3" s="84"/>
      <c r="H3" s="84"/>
      <c r="I3" s="84"/>
      <c r="J3" s="84"/>
      <c r="K3" s="84"/>
      <c r="L3" s="84"/>
      <c r="N3" s="35"/>
      <c r="O3" s="84" t="s">
        <v>112</v>
      </c>
      <c r="P3" s="84"/>
      <c r="Q3" s="84"/>
      <c r="R3" s="84"/>
      <c r="S3" s="84"/>
      <c r="T3" s="84"/>
      <c r="U3" s="84"/>
      <c r="V3" s="84"/>
    </row>
    <row r="4" spans="2:22" ht="14.45" customHeight="1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2"/>
      <c r="L4" s="9" t="s">
        <v>4</v>
      </c>
      <c r="O4" s="36"/>
      <c r="P4" s="36"/>
      <c r="Q4" s="36"/>
      <c r="R4" s="36"/>
      <c r="S4" s="36"/>
      <c r="T4" s="36"/>
      <c r="U4" s="32"/>
      <c r="V4" s="9" t="s">
        <v>4</v>
      </c>
    </row>
    <row r="5" spans="2:22" ht="14.45" customHeight="1" x14ac:dyDescent="0.25">
      <c r="B5" s="114" t="s">
        <v>0</v>
      </c>
      <c r="C5" s="114" t="s">
        <v>1</v>
      </c>
      <c r="D5" s="90" t="s">
        <v>128</v>
      </c>
      <c r="E5" s="91"/>
      <c r="F5" s="91"/>
      <c r="G5" s="91"/>
      <c r="H5" s="91"/>
      <c r="I5" s="92"/>
      <c r="J5" s="90" t="s">
        <v>120</v>
      </c>
      <c r="K5" s="91"/>
      <c r="L5" s="92"/>
      <c r="O5" s="114" t="s">
        <v>0</v>
      </c>
      <c r="P5" s="114" t="s">
        <v>1</v>
      </c>
      <c r="Q5" s="90" t="s">
        <v>134</v>
      </c>
      <c r="R5" s="91"/>
      <c r="S5" s="91"/>
      <c r="T5" s="91"/>
      <c r="U5" s="91"/>
      <c r="V5" s="92"/>
    </row>
    <row r="6" spans="2:22" ht="14.45" customHeight="1" thickBot="1" x14ac:dyDescent="0.3">
      <c r="B6" s="115"/>
      <c r="C6" s="115"/>
      <c r="D6" s="93" t="s">
        <v>129</v>
      </c>
      <c r="E6" s="94"/>
      <c r="F6" s="94"/>
      <c r="G6" s="94"/>
      <c r="H6" s="94"/>
      <c r="I6" s="95"/>
      <c r="J6" s="93" t="s">
        <v>121</v>
      </c>
      <c r="K6" s="94"/>
      <c r="L6" s="95"/>
      <c r="O6" s="115"/>
      <c r="P6" s="115"/>
      <c r="Q6" s="93" t="s">
        <v>135</v>
      </c>
      <c r="R6" s="94"/>
      <c r="S6" s="94"/>
      <c r="T6" s="94"/>
      <c r="U6" s="94"/>
      <c r="V6" s="95"/>
    </row>
    <row r="7" spans="2:22" ht="14.45" customHeight="1" x14ac:dyDescent="0.25">
      <c r="B7" s="115"/>
      <c r="C7" s="115"/>
      <c r="D7" s="106">
        <v>2025</v>
      </c>
      <c r="E7" s="107"/>
      <c r="F7" s="106">
        <v>2024</v>
      </c>
      <c r="G7" s="107"/>
      <c r="H7" s="104" t="s">
        <v>5</v>
      </c>
      <c r="I7" s="104" t="s">
        <v>43</v>
      </c>
      <c r="J7" s="104">
        <v>2025</v>
      </c>
      <c r="K7" s="104" t="s">
        <v>130</v>
      </c>
      <c r="L7" s="96" t="s">
        <v>132</v>
      </c>
      <c r="O7" s="115"/>
      <c r="P7" s="115"/>
      <c r="Q7" s="106">
        <v>2025</v>
      </c>
      <c r="R7" s="107"/>
      <c r="S7" s="106">
        <v>2024</v>
      </c>
      <c r="T7" s="107"/>
      <c r="U7" s="104" t="s">
        <v>5</v>
      </c>
      <c r="V7" s="96" t="s">
        <v>58</v>
      </c>
    </row>
    <row r="8" spans="2:22" ht="14.45" customHeight="1" thickBot="1" x14ac:dyDescent="0.3">
      <c r="B8" s="110" t="s">
        <v>6</v>
      </c>
      <c r="C8" s="110" t="s">
        <v>7</v>
      </c>
      <c r="D8" s="108"/>
      <c r="E8" s="109"/>
      <c r="F8" s="108"/>
      <c r="G8" s="109"/>
      <c r="H8" s="105"/>
      <c r="I8" s="105"/>
      <c r="J8" s="105"/>
      <c r="K8" s="105"/>
      <c r="L8" s="97"/>
      <c r="O8" s="110" t="s">
        <v>6</v>
      </c>
      <c r="P8" s="110" t="s">
        <v>7</v>
      </c>
      <c r="Q8" s="108"/>
      <c r="R8" s="109"/>
      <c r="S8" s="108"/>
      <c r="T8" s="109"/>
      <c r="U8" s="105"/>
      <c r="V8" s="97"/>
    </row>
    <row r="9" spans="2:22" ht="14.45" customHeight="1" x14ac:dyDescent="0.25">
      <c r="B9" s="110"/>
      <c r="C9" s="110"/>
      <c r="D9" s="10" t="s">
        <v>8</v>
      </c>
      <c r="E9" s="11" t="s">
        <v>2</v>
      </c>
      <c r="F9" s="10" t="s">
        <v>8</v>
      </c>
      <c r="G9" s="11" t="s">
        <v>2</v>
      </c>
      <c r="H9" s="87" t="s">
        <v>9</v>
      </c>
      <c r="I9" s="87" t="s">
        <v>44</v>
      </c>
      <c r="J9" s="87" t="s">
        <v>8</v>
      </c>
      <c r="K9" s="87" t="s">
        <v>131</v>
      </c>
      <c r="L9" s="112" t="s">
        <v>133</v>
      </c>
      <c r="O9" s="110"/>
      <c r="P9" s="110"/>
      <c r="Q9" s="10" t="s">
        <v>8</v>
      </c>
      <c r="R9" s="11" t="s">
        <v>2</v>
      </c>
      <c r="S9" s="10" t="s">
        <v>8</v>
      </c>
      <c r="T9" s="11" t="s">
        <v>2</v>
      </c>
      <c r="U9" s="87" t="s">
        <v>9</v>
      </c>
      <c r="V9" s="112" t="s">
        <v>59</v>
      </c>
    </row>
    <row r="10" spans="2:22" ht="14.45" customHeight="1" thickBot="1" x14ac:dyDescent="0.3">
      <c r="B10" s="111"/>
      <c r="C10" s="111"/>
      <c r="D10" s="13" t="s">
        <v>10</v>
      </c>
      <c r="E10" s="14" t="s">
        <v>11</v>
      </c>
      <c r="F10" s="13" t="s">
        <v>10</v>
      </c>
      <c r="G10" s="14" t="s">
        <v>11</v>
      </c>
      <c r="H10" s="88"/>
      <c r="I10" s="88"/>
      <c r="J10" s="88" t="s">
        <v>10</v>
      </c>
      <c r="K10" s="88"/>
      <c r="L10" s="113"/>
      <c r="O10" s="111"/>
      <c r="P10" s="111"/>
      <c r="Q10" s="13" t="s">
        <v>10</v>
      </c>
      <c r="R10" s="14" t="s">
        <v>11</v>
      </c>
      <c r="S10" s="13" t="s">
        <v>10</v>
      </c>
      <c r="T10" s="14" t="s">
        <v>11</v>
      </c>
      <c r="U10" s="88"/>
      <c r="V10" s="113"/>
    </row>
    <row r="11" spans="2:22" ht="14.25" customHeight="1" thickBot="1" x14ac:dyDescent="0.3">
      <c r="B11" s="16">
        <v>1</v>
      </c>
      <c r="C11" s="17" t="s">
        <v>19</v>
      </c>
      <c r="D11" s="18">
        <v>7212</v>
      </c>
      <c r="E11" s="19">
        <v>0.15462790248922623</v>
      </c>
      <c r="F11" s="18">
        <v>7931</v>
      </c>
      <c r="G11" s="19">
        <v>0.18167865487698723</v>
      </c>
      <c r="H11" s="20">
        <v>-9.0656915899634316E-2</v>
      </c>
      <c r="I11" s="37">
        <v>0</v>
      </c>
      <c r="J11" s="18">
        <v>7370</v>
      </c>
      <c r="K11" s="20">
        <v>-2.1438263229307974E-2</v>
      </c>
      <c r="L11" s="37">
        <v>0</v>
      </c>
      <c r="O11" s="16">
        <v>1</v>
      </c>
      <c r="P11" s="17" t="s">
        <v>19</v>
      </c>
      <c r="Q11" s="18">
        <v>38825</v>
      </c>
      <c r="R11" s="19">
        <v>0.16470533335595866</v>
      </c>
      <c r="S11" s="18">
        <v>44506</v>
      </c>
      <c r="T11" s="19">
        <v>0.19628909264919267</v>
      </c>
      <c r="U11" s="20">
        <v>-0.12764571069069341</v>
      </c>
      <c r="V11" s="37">
        <v>0</v>
      </c>
    </row>
    <row r="12" spans="2:22" ht="14.45" customHeight="1" thickBot="1" x14ac:dyDescent="0.3">
      <c r="B12" s="21">
        <v>2</v>
      </c>
      <c r="C12" s="22" t="s">
        <v>17</v>
      </c>
      <c r="D12" s="23">
        <v>5365</v>
      </c>
      <c r="E12" s="24">
        <v>0.11502755086726271</v>
      </c>
      <c r="F12" s="23">
        <v>5541</v>
      </c>
      <c r="G12" s="24">
        <v>0.12692994914555367</v>
      </c>
      <c r="H12" s="25">
        <v>-3.1763219635444817E-2</v>
      </c>
      <c r="I12" s="38">
        <v>0</v>
      </c>
      <c r="J12" s="23">
        <v>4953</v>
      </c>
      <c r="K12" s="25">
        <v>8.318190995356356E-2</v>
      </c>
      <c r="L12" s="38">
        <v>0</v>
      </c>
      <c r="O12" s="21">
        <v>2</v>
      </c>
      <c r="P12" s="22" t="s">
        <v>17</v>
      </c>
      <c r="Q12" s="23">
        <v>23933</v>
      </c>
      <c r="R12" s="24">
        <v>0.10152975513736404</v>
      </c>
      <c r="S12" s="23">
        <v>25613</v>
      </c>
      <c r="T12" s="24">
        <v>0.11296347750918465</v>
      </c>
      <c r="U12" s="25">
        <v>-6.5591691719048884E-2</v>
      </c>
      <c r="V12" s="38">
        <v>0</v>
      </c>
    </row>
    <row r="13" spans="2:22" ht="14.45" customHeight="1" thickBot="1" x14ac:dyDescent="0.3">
      <c r="B13" s="16">
        <v>3</v>
      </c>
      <c r="C13" s="17" t="s">
        <v>18</v>
      </c>
      <c r="D13" s="18">
        <v>3423</v>
      </c>
      <c r="E13" s="19">
        <v>7.3390364700585325E-2</v>
      </c>
      <c r="F13" s="18">
        <v>2973</v>
      </c>
      <c r="G13" s="19">
        <v>6.81037247445824E-2</v>
      </c>
      <c r="H13" s="20">
        <v>0.15136226034308775</v>
      </c>
      <c r="I13" s="37">
        <v>0</v>
      </c>
      <c r="J13" s="18">
        <v>3177</v>
      </c>
      <c r="K13" s="20">
        <v>7.7431539187913234E-2</v>
      </c>
      <c r="L13" s="37">
        <v>0</v>
      </c>
      <c r="O13" s="16">
        <v>3</v>
      </c>
      <c r="P13" s="17" t="s">
        <v>18</v>
      </c>
      <c r="Q13" s="18">
        <v>17131</v>
      </c>
      <c r="R13" s="19">
        <v>7.2673974648317527E-2</v>
      </c>
      <c r="S13" s="18">
        <v>13975</v>
      </c>
      <c r="T13" s="19">
        <v>6.1635286697804062E-2</v>
      </c>
      <c r="U13" s="20">
        <v>0.22583184257602862</v>
      </c>
      <c r="V13" s="37">
        <v>0</v>
      </c>
    </row>
    <row r="14" spans="2:22" ht="14.45" customHeight="1" thickBot="1" x14ac:dyDescent="0.3">
      <c r="B14" s="21">
        <v>4</v>
      </c>
      <c r="C14" s="22" t="s">
        <v>16</v>
      </c>
      <c r="D14" s="23">
        <v>2568</v>
      </c>
      <c r="E14" s="24">
        <v>5.5058853798160418E-2</v>
      </c>
      <c r="F14" s="23">
        <v>2278</v>
      </c>
      <c r="G14" s="24">
        <v>5.2183076006780592E-2</v>
      </c>
      <c r="H14" s="25">
        <v>0.12730465320456541</v>
      </c>
      <c r="I14" s="38">
        <v>2</v>
      </c>
      <c r="J14" s="23">
        <v>2876</v>
      </c>
      <c r="K14" s="25">
        <v>-0.10709318497913767</v>
      </c>
      <c r="L14" s="38">
        <v>0</v>
      </c>
      <c r="O14" s="21">
        <v>4</v>
      </c>
      <c r="P14" s="22" t="s">
        <v>22</v>
      </c>
      <c r="Q14" s="23">
        <v>13423</v>
      </c>
      <c r="R14" s="24">
        <v>5.694371383482378E-2</v>
      </c>
      <c r="S14" s="23">
        <v>13442</v>
      </c>
      <c r="T14" s="24">
        <v>5.9284545530725027E-2</v>
      </c>
      <c r="U14" s="25">
        <v>-1.4134801368843597E-3</v>
      </c>
      <c r="V14" s="38">
        <v>0</v>
      </c>
    </row>
    <row r="15" spans="2:22" ht="14.45" customHeight="1" thickBot="1" x14ac:dyDescent="0.3">
      <c r="B15" s="16">
        <v>5</v>
      </c>
      <c r="C15" s="17" t="s">
        <v>31</v>
      </c>
      <c r="D15" s="18">
        <v>2475</v>
      </c>
      <c r="E15" s="19">
        <v>5.306489998070367E-2</v>
      </c>
      <c r="F15" s="18">
        <v>2230</v>
      </c>
      <c r="G15" s="19">
        <v>5.1083520410500759E-2</v>
      </c>
      <c r="H15" s="20">
        <v>0.10986547085201792</v>
      </c>
      <c r="I15" s="37">
        <v>2</v>
      </c>
      <c r="J15" s="18">
        <v>2419</v>
      </c>
      <c r="K15" s="20">
        <v>2.3150062009094752E-2</v>
      </c>
      <c r="L15" s="37">
        <v>2</v>
      </c>
      <c r="O15" s="16">
        <v>5</v>
      </c>
      <c r="P15" s="17" t="s">
        <v>32</v>
      </c>
      <c r="Q15" s="18">
        <v>12418</v>
      </c>
      <c r="R15" s="19">
        <v>5.2680253177444805E-2</v>
      </c>
      <c r="S15" s="18">
        <v>10598</v>
      </c>
      <c r="T15" s="19">
        <v>4.6741378778055634E-2</v>
      </c>
      <c r="U15" s="20">
        <v>0.17173051519154559</v>
      </c>
      <c r="V15" s="37">
        <v>3</v>
      </c>
    </row>
    <row r="16" spans="2:22" ht="14.45" customHeight="1" thickBot="1" x14ac:dyDescent="0.3">
      <c r="B16" s="21">
        <v>6</v>
      </c>
      <c r="C16" s="22" t="s">
        <v>22</v>
      </c>
      <c r="D16" s="23">
        <v>2463</v>
      </c>
      <c r="E16" s="24">
        <v>5.2807615617160866E-2</v>
      </c>
      <c r="F16" s="23">
        <v>2840</v>
      </c>
      <c r="G16" s="24">
        <v>6.5057039446557011E-2</v>
      </c>
      <c r="H16" s="25">
        <v>-0.13274647887323943</v>
      </c>
      <c r="I16" s="38">
        <v>-2</v>
      </c>
      <c r="J16" s="23">
        <v>2733</v>
      </c>
      <c r="K16" s="25">
        <v>-9.8792535675082283E-2</v>
      </c>
      <c r="L16" s="38">
        <v>-1</v>
      </c>
      <c r="O16" s="21">
        <v>6</v>
      </c>
      <c r="P16" s="22" t="s">
        <v>16</v>
      </c>
      <c r="Q16" s="23">
        <v>12130</v>
      </c>
      <c r="R16" s="24">
        <v>5.1458485347270537E-2</v>
      </c>
      <c r="S16" s="23">
        <v>11596</v>
      </c>
      <c r="T16" s="24">
        <v>5.1142954171573232E-2</v>
      </c>
      <c r="U16" s="25">
        <v>4.6050362193859939E-2</v>
      </c>
      <c r="V16" s="38">
        <v>0</v>
      </c>
    </row>
    <row r="17" spans="2:22" ht="14.45" customHeight="1" thickBot="1" x14ac:dyDescent="0.3">
      <c r="B17" s="16">
        <v>7</v>
      </c>
      <c r="C17" s="17" t="s">
        <v>23</v>
      </c>
      <c r="D17" s="18">
        <v>2235</v>
      </c>
      <c r="E17" s="19">
        <v>4.7919212709847558E-2</v>
      </c>
      <c r="F17" s="18">
        <v>2550</v>
      </c>
      <c r="G17" s="19">
        <v>5.8413891052366336E-2</v>
      </c>
      <c r="H17" s="20">
        <v>-0.12352941176470589</v>
      </c>
      <c r="I17" s="37">
        <v>-2</v>
      </c>
      <c r="J17" s="18">
        <v>2072</v>
      </c>
      <c r="K17" s="20">
        <v>7.8667953667953761E-2</v>
      </c>
      <c r="L17" s="37">
        <v>2</v>
      </c>
      <c r="O17" s="16">
        <v>7</v>
      </c>
      <c r="P17" s="17" t="s">
        <v>23</v>
      </c>
      <c r="Q17" s="18">
        <v>11953</v>
      </c>
      <c r="R17" s="19">
        <v>5.07076072016426E-2</v>
      </c>
      <c r="S17" s="18">
        <v>12420</v>
      </c>
      <c r="T17" s="19">
        <v>5.4777120628746082E-2</v>
      </c>
      <c r="U17" s="20">
        <v>-3.7600644122383287E-2</v>
      </c>
      <c r="V17" s="37">
        <v>-2</v>
      </c>
    </row>
    <row r="18" spans="2:22" ht="14.45" customHeight="1" thickBot="1" x14ac:dyDescent="0.3">
      <c r="B18" s="21">
        <v>8</v>
      </c>
      <c r="C18" s="22" t="s">
        <v>32</v>
      </c>
      <c r="D18" s="23">
        <v>1875</v>
      </c>
      <c r="E18" s="24">
        <v>4.0200681803563391E-2</v>
      </c>
      <c r="F18" s="23">
        <v>2051</v>
      </c>
      <c r="G18" s="24">
        <v>4.6983094332707198E-2</v>
      </c>
      <c r="H18" s="25">
        <v>-8.5811799122379351E-2</v>
      </c>
      <c r="I18" s="38">
        <v>0</v>
      </c>
      <c r="J18" s="23">
        <v>2647</v>
      </c>
      <c r="K18" s="25">
        <v>-0.29165092557612393</v>
      </c>
      <c r="L18" s="38">
        <v>-2</v>
      </c>
      <c r="O18" s="21">
        <v>8</v>
      </c>
      <c r="P18" s="22" t="s">
        <v>31</v>
      </c>
      <c r="Q18" s="23">
        <v>11265</v>
      </c>
      <c r="R18" s="24">
        <v>4.7788939607337391E-2</v>
      </c>
      <c r="S18" s="23">
        <v>11343</v>
      </c>
      <c r="T18" s="24">
        <v>5.0027123936543218E-2</v>
      </c>
      <c r="U18" s="25">
        <v>-6.8764877016662673E-3</v>
      </c>
      <c r="V18" s="38">
        <v>-1</v>
      </c>
    </row>
    <row r="19" spans="2:22" ht="14.45" customHeight="1" thickBot="1" x14ac:dyDescent="0.3">
      <c r="B19" s="16">
        <v>9</v>
      </c>
      <c r="C19" s="17" t="s">
        <v>29</v>
      </c>
      <c r="D19" s="18">
        <v>1866</v>
      </c>
      <c r="E19" s="19">
        <v>4.0007718530906282E-2</v>
      </c>
      <c r="F19" s="18">
        <v>1375</v>
      </c>
      <c r="G19" s="19">
        <v>3.1497686351766162E-2</v>
      </c>
      <c r="H19" s="20">
        <v>0.35709090909090913</v>
      </c>
      <c r="I19" s="37">
        <v>2</v>
      </c>
      <c r="J19" s="18">
        <v>1769</v>
      </c>
      <c r="K19" s="20">
        <v>5.483323911814586E-2</v>
      </c>
      <c r="L19" s="37">
        <v>1</v>
      </c>
      <c r="O19" s="16">
        <v>9</v>
      </c>
      <c r="P19" s="17" t="s">
        <v>33</v>
      </c>
      <c r="Q19" s="18">
        <v>8766</v>
      </c>
      <c r="R19" s="19">
        <v>3.7187558330929391E-2</v>
      </c>
      <c r="S19" s="18">
        <v>8350</v>
      </c>
      <c r="T19" s="19">
        <v>3.6826808152176309E-2</v>
      </c>
      <c r="U19" s="20">
        <v>4.9820359281437021E-2</v>
      </c>
      <c r="V19" s="37">
        <v>0</v>
      </c>
    </row>
    <row r="20" spans="2:22" ht="14.45" customHeight="1" thickBot="1" x14ac:dyDescent="0.3">
      <c r="B20" s="21">
        <v>10</v>
      </c>
      <c r="C20" s="22" t="s">
        <v>24</v>
      </c>
      <c r="D20" s="23">
        <v>1786</v>
      </c>
      <c r="E20" s="24">
        <v>3.8292489440620914E-2</v>
      </c>
      <c r="F20" s="23">
        <v>1689</v>
      </c>
      <c r="G20" s="24">
        <v>3.869061254409676E-2</v>
      </c>
      <c r="H20" s="25">
        <v>5.7430432208407378E-2</v>
      </c>
      <c r="I20" s="38">
        <v>-1</v>
      </c>
      <c r="J20" s="23">
        <v>1395</v>
      </c>
      <c r="K20" s="25">
        <v>0.28028673835125439</v>
      </c>
      <c r="L20" s="38">
        <v>1</v>
      </c>
      <c r="O20" s="21">
        <v>10</v>
      </c>
      <c r="P20" s="22" t="s">
        <v>29</v>
      </c>
      <c r="Q20" s="23">
        <v>8406</v>
      </c>
      <c r="R20" s="24">
        <v>3.5660348543211554E-2</v>
      </c>
      <c r="S20" s="23">
        <v>7572</v>
      </c>
      <c r="T20" s="24">
        <v>3.3395519919554376E-2</v>
      </c>
      <c r="U20" s="25">
        <v>0.11014263074484942</v>
      </c>
      <c r="V20" s="38">
        <v>1</v>
      </c>
    </row>
    <row r="21" spans="2:22" ht="14.45" customHeight="1" thickBot="1" x14ac:dyDescent="0.3">
      <c r="B21" s="16">
        <v>11</v>
      </c>
      <c r="C21" s="17" t="s">
        <v>33</v>
      </c>
      <c r="D21" s="18">
        <v>1554</v>
      </c>
      <c r="E21" s="19">
        <v>3.3318325078793336E-2</v>
      </c>
      <c r="F21" s="18">
        <v>1301</v>
      </c>
      <c r="G21" s="19">
        <v>2.9802538140834747E-2</v>
      </c>
      <c r="H21" s="20">
        <v>0.19446579554189092</v>
      </c>
      <c r="I21" s="37">
        <v>1</v>
      </c>
      <c r="J21" s="18">
        <v>2192</v>
      </c>
      <c r="K21" s="20">
        <v>-0.29105839416058399</v>
      </c>
      <c r="L21" s="37">
        <v>-3</v>
      </c>
      <c r="O21" s="16">
        <v>11</v>
      </c>
      <c r="P21" s="17" t="s">
        <v>24</v>
      </c>
      <c r="Q21" s="18">
        <v>8200</v>
      </c>
      <c r="R21" s="19">
        <v>3.478644516468412E-2</v>
      </c>
      <c r="S21" s="18">
        <v>8117</v>
      </c>
      <c r="T21" s="19">
        <v>3.5799185840864084E-2</v>
      </c>
      <c r="U21" s="20">
        <v>1.0225452753480413E-2</v>
      </c>
      <c r="V21" s="37">
        <v>-1</v>
      </c>
    </row>
    <row r="22" spans="2:22" ht="14.45" customHeight="1" thickBot="1" x14ac:dyDescent="0.3">
      <c r="B22" s="21">
        <v>12</v>
      </c>
      <c r="C22" s="22" t="s">
        <v>21</v>
      </c>
      <c r="D22" s="23">
        <v>1310</v>
      </c>
      <c r="E22" s="24">
        <v>2.8086876353422954E-2</v>
      </c>
      <c r="F22" s="23">
        <v>974</v>
      </c>
      <c r="G22" s="24">
        <v>2.2311815641178356E-2</v>
      </c>
      <c r="H22" s="25">
        <v>0.34496919917864477</v>
      </c>
      <c r="I22" s="38">
        <v>2</v>
      </c>
      <c r="J22" s="23">
        <v>1218</v>
      </c>
      <c r="K22" s="25">
        <v>7.55336617405582E-2</v>
      </c>
      <c r="L22" s="38">
        <v>0</v>
      </c>
      <c r="O22" s="21">
        <v>12</v>
      </c>
      <c r="P22" s="22" t="s">
        <v>57</v>
      </c>
      <c r="Q22" s="23">
        <v>7068</v>
      </c>
      <c r="R22" s="24">
        <v>2.9984218832193581E-2</v>
      </c>
      <c r="S22" s="23">
        <v>5569</v>
      </c>
      <c r="T22" s="24">
        <v>2.4561496359217949E-2</v>
      </c>
      <c r="U22" s="25">
        <v>0.26916861195905906</v>
      </c>
      <c r="V22" s="38">
        <v>0</v>
      </c>
    </row>
    <row r="23" spans="2:22" ht="14.25" customHeight="1" thickBot="1" x14ac:dyDescent="0.3">
      <c r="B23" s="16">
        <v>13</v>
      </c>
      <c r="C23" s="17" t="s">
        <v>85</v>
      </c>
      <c r="D23" s="18">
        <v>1234</v>
      </c>
      <c r="E23" s="19">
        <v>2.6457408717651853E-2</v>
      </c>
      <c r="F23" s="18">
        <v>671</v>
      </c>
      <c r="G23" s="19">
        <v>1.5370870939661887E-2</v>
      </c>
      <c r="H23" s="20">
        <v>0.83904619970193739</v>
      </c>
      <c r="I23" s="37">
        <v>4</v>
      </c>
      <c r="J23" s="18">
        <v>1175</v>
      </c>
      <c r="K23" s="20">
        <v>5.0212765957446726E-2</v>
      </c>
      <c r="L23" s="37">
        <v>0</v>
      </c>
      <c r="O23" s="16">
        <v>13</v>
      </c>
      <c r="P23" s="17" t="s">
        <v>21</v>
      </c>
      <c r="Q23" s="18">
        <v>6240</v>
      </c>
      <c r="R23" s="19">
        <v>2.6471636320442551E-2</v>
      </c>
      <c r="S23" s="18">
        <v>5346</v>
      </c>
      <c r="T23" s="19">
        <v>2.3577978009764616E-2</v>
      </c>
      <c r="U23" s="20">
        <v>0.16722783389450058</v>
      </c>
      <c r="V23" s="37">
        <v>1</v>
      </c>
    </row>
    <row r="24" spans="2:22" ht="14.25" customHeight="1" thickBot="1" x14ac:dyDescent="0.3">
      <c r="B24" s="21">
        <v>14</v>
      </c>
      <c r="C24" s="22" t="s">
        <v>80</v>
      </c>
      <c r="D24" s="23">
        <v>1107</v>
      </c>
      <c r="E24" s="24">
        <v>2.3734482536823826E-2</v>
      </c>
      <c r="F24" s="23">
        <v>759</v>
      </c>
      <c r="G24" s="24">
        <v>1.738672286617492E-2</v>
      </c>
      <c r="H24" s="25">
        <v>0.45849802371541504</v>
      </c>
      <c r="I24" s="38">
        <v>2</v>
      </c>
      <c r="J24" s="23">
        <v>1128</v>
      </c>
      <c r="K24" s="25">
        <v>-1.8617021276595702E-2</v>
      </c>
      <c r="L24" s="38">
        <v>0</v>
      </c>
      <c r="O24" s="21">
        <v>14</v>
      </c>
      <c r="P24" s="22" t="s">
        <v>85</v>
      </c>
      <c r="Q24" s="23">
        <v>5458</v>
      </c>
      <c r="R24" s="24">
        <v>2.3154197281566577E-2</v>
      </c>
      <c r="S24" s="23">
        <v>1886</v>
      </c>
      <c r="T24" s="24">
        <v>8.3180072065873675E-3</v>
      </c>
      <c r="U24" s="25">
        <v>1.8939554612937433</v>
      </c>
      <c r="V24" s="38">
        <v>9</v>
      </c>
    </row>
    <row r="25" spans="2:22" ht="14.25" customHeight="1" thickBot="1" x14ac:dyDescent="0.3">
      <c r="B25" s="16">
        <v>15</v>
      </c>
      <c r="C25" s="17" t="s">
        <v>57</v>
      </c>
      <c r="D25" s="18">
        <v>999</v>
      </c>
      <c r="E25" s="19">
        <v>2.1418923264938574E-2</v>
      </c>
      <c r="F25" s="18">
        <v>1248</v>
      </c>
      <c r="G25" s="19">
        <v>2.8588445503275758E-2</v>
      </c>
      <c r="H25" s="20">
        <v>-0.19951923076923073</v>
      </c>
      <c r="I25" s="37">
        <v>-2</v>
      </c>
      <c r="J25" s="18">
        <v>1055</v>
      </c>
      <c r="K25" s="20">
        <v>-5.308056872037914E-2</v>
      </c>
      <c r="L25" s="37">
        <v>0</v>
      </c>
      <c r="O25" s="16">
        <v>15</v>
      </c>
      <c r="P25" s="17" t="s">
        <v>80</v>
      </c>
      <c r="Q25" s="18">
        <v>5105</v>
      </c>
      <c r="R25" s="19">
        <v>2.1656683239721031E-2</v>
      </c>
      <c r="S25" s="18">
        <v>4293</v>
      </c>
      <c r="T25" s="19">
        <v>1.8933830826023103E-2</v>
      </c>
      <c r="U25" s="20">
        <v>0.18914511996273009</v>
      </c>
      <c r="V25" s="37">
        <v>1</v>
      </c>
    </row>
    <row r="26" spans="2:22" ht="14.45" customHeight="1" thickBot="1" x14ac:dyDescent="0.3">
      <c r="B26" s="21">
        <v>16</v>
      </c>
      <c r="C26" s="22" t="s">
        <v>20</v>
      </c>
      <c r="D26" s="23">
        <v>898</v>
      </c>
      <c r="E26" s="24">
        <v>1.9253446538453293E-2</v>
      </c>
      <c r="F26" s="23">
        <v>647</v>
      </c>
      <c r="G26" s="24">
        <v>1.4821093141521968E-2</v>
      </c>
      <c r="H26" s="25">
        <v>0.38794435857805265</v>
      </c>
      <c r="I26" s="38">
        <v>2</v>
      </c>
      <c r="J26" s="23">
        <v>707</v>
      </c>
      <c r="K26" s="25">
        <v>0.27015558698727005</v>
      </c>
      <c r="L26" s="38">
        <v>1</v>
      </c>
      <c r="O26" s="21">
        <v>16</v>
      </c>
      <c r="P26" s="22" t="s">
        <v>25</v>
      </c>
      <c r="Q26" s="23">
        <v>5072</v>
      </c>
      <c r="R26" s="24">
        <v>2.1516689009180228E-2</v>
      </c>
      <c r="S26" s="23">
        <v>4641</v>
      </c>
      <c r="T26" s="24">
        <v>2.0468648698712604E-2</v>
      </c>
      <c r="U26" s="25">
        <v>9.2867916397328054E-2</v>
      </c>
      <c r="V26" s="38">
        <v>-1</v>
      </c>
    </row>
    <row r="27" spans="2:22" ht="14.45" customHeight="1" thickBot="1" x14ac:dyDescent="0.3">
      <c r="B27" s="16">
        <v>17</v>
      </c>
      <c r="C27" s="17" t="s">
        <v>27</v>
      </c>
      <c r="D27" s="18">
        <v>846</v>
      </c>
      <c r="E27" s="19">
        <v>1.8138547629767802E-2</v>
      </c>
      <c r="F27" s="18">
        <v>434</v>
      </c>
      <c r="G27" s="19">
        <v>9.9418151830301914E-3</v>
      </c>
      <c r="H27" s="20">
        <v>0.94930875576036877</v>
      </c>
      <c r="I27" s="37">
        <v>3</v>
      </c>
      <c r="J27" s="18">
        <v>841</v>
      </c>
      <c r="K27" s="20">
        <v>5.9453032104637149E-3</v>
      </c>
      <c r="L27" s="37">
        <v>-1</v>
      </c>
      <c r="O27" s="16">
        <v>17</v>
      </c>
      <c r="P27" s="17" t="s">
        <v>27</v>
      </c>
      <c r="Q27" s="18">
        <v>4187</v>
      </c>
      <c r="R27" s="19">
        <v>1.7762298281040537E-2</v>
      </c>
      <c r="S27" s="18">
        <v>4154</v>
      </c>
      <c r="T27" s="19">
        <v>1.8320785756184479E-2</v>
      </c>
      <c r="U27" s="20">
        <v>7.9441502166586186E-3</v>
      </c>
      <c r="V27" s="37">
        <v>2</v>
      </c>
    </row>
    <row r="28" spans="2:22" ht="14.45" customHeight="1" thickBot="1" x14ac:dyDescent="0.3">
      <c r="B28" s="21">
        <v>18</v>
      </c>
      <c r="C28" s="22" t="s">
        <v>28</v>
      </c>
      <c r="D28" s="23">
        <v>770</v>
      </c>
      <c r="E28" s="24">
        <v>1.6509079993996697E-2</v>
      </c>
      <c r="F28" s="23">
        <v>346</v>
      </c>
      <c r="G28" s="24">
        <v>7.9259632565171576E-3</v>
      </c>
      <c r="H28" s="25">
        <v>1.2254335260115607</v>
      </c>
      <c r="I28" s="38">
        <v>5</v>
      </c>
      <c r="J28" s="23">
        <v>630</v>
      </c>
      <c r="K28" s="25">
        <v>0.22222222222222232</v>
      </c>
      <c r="L28" s="38">
        <v>0</v>
      </c>
      <c r="O28" s="21">
        <v>18</v>
      </c>
      <c r="P28" s="22" t="s">
        <v>20</v>
      </c>
      <c r="Q28" s="23">
        <v>3503</v>
      </c>
      <c r="R28" s="24">
        <v>1.4860599684376644E-2</v>
      </c>
      <c r="S28" s="23">
        <v>4248</v>
      </c>
      <c r="T28" s="24">
        <v>1.873536299765808E-2</v>
      </c>
      <c r="U28" s="25">
        <v>-0.17537664783427498</v>
      </c>
      <c r="V28" s="38">
        <v>0</v>
      </c>
    </row>
    <row r="29" spans="2:22" ht="14.45" customHeight="1" thickBot="1" x14ac:dyDescent="0.3">
      <c r="B29" s="16">
        <v>19</v>
      </c>
      <c r="C29" s="17" t="s">
        <v>99</v>
      </c>
      <c r="D29" s="18">
        <v>717</v>
      </c>
      <c r="E29" s="19">
        <v>1.537274072168264E-2</v>
      </c>
      <c r="F29" s="18">
        <v>12</v>
      </c>
      <c r="G29" s="19">
        <v>2.748888990699592E-4</v>
      </c>
      <c r="H29" s="20">
        <v>58.75</v>
      </c>
      <c r="I29" s="37">
        <v>19</v>
      </c>
      <c r="J29" s="18">
        <v>565</v>
      </c>
      <c r="K29" s="20">
        <v>0.26902654867256648</v>
      </c>
      <c r="L29" s="37">
        <v>1</v>
      </c>
      <c r="O29" s="16">
        <v>19</v>
      </c>
      <c r="P29" s="17" t="s">
        <v>30</v>
      </c>
      <c r="Q29" s="18">
        <v>3464</v>
      </c>
      <c r="R29" s="19">
        <v>1.4695151957373878E-2</v>
      </c>
      <c r="S29" s="18">
        <v>4275</v>
      </c>
      <c r="T29" s="19">
        <v>1.8854443694677092E-2</v>
      </c>
      <c r="U29" s="20">
        <v>-0.18970760233918127</v>
      </c>
      <c r="V29" s="37">
        <v>-2</v>
      </c>
    </row>
    <row r="30" spans="2:22" ht="14.45" customHeight="1" thickBot="1" x14ac:dyDescent="0.3">
      <c r="B30" s="21">
        <v>20</v>
      </c>
      <c r="C30" s="22" t="s">
        <v>30</v>
      </c>
      <c r="D30" s="23">
        <v>655</v>
      </c>
      <c r="E30" s="24">
        <v>1.4043438176711477E-2</v>
      </c>
      <c r="F30" s="23">
        <v>789</v>
      </c>
      <c r="G30" s="24">
        <v>1.8073945113849819E-2</v>
      </c>
      <c r="H30" s="25">
        <v>-0.16983523447401772</v>
      </c>
      <c r="I30" s="38">
        <v>-5</v>
      </c>
      <c r="J30" s="23">
        <v>601</v>
      </c>
      <c r="K30" s="25">
        <v>8.9850249584026542E-2</v>
      </c>
      <c r="L30" s="38">
        <v>-1</v>
      </c>
      <c r="O30" s="21">
        <v>20</v>
      </c>
      <c r="P30" s="22" t="s">
        <v>28</v>
      </c>
      <c r="Q30" s="23">
        <v>3192</v>
      </c>
      <c r="R30" s="24">
        <v>1.3541260117764844E-2</v>
      </c>
      <c r="S30" s="23">
        <v>3530</v>
      </c>
      <c r="T30" s="24">
        <v>1.5568698536189507E-2</v>
      </c>
      <c r="U30" s="25">
        <v>-9.5750708215297409E-2</v>
      </c>
      <c r="V30" s="38">
        <v>0</v>
      </c>
    </row>
    <row r="31" spans="2:22" ht="14.45" customHeight="1" thickBot="1" x14ac:dyDescent="0.3">
      <c r="B31" s="102" t="s">
        <v>41</v>
      </c>
      <c r="C31" s="103"/>
      <c r="D31" s="26">
        <f>SUM(D11:D30)</f>
        <v>41358</v>
      </c>
      <c r="E31" s="27">
        <f>D31/D33</f>
        <v>0.88673055895027975</v>
      </c>
      <c r="F31" s="26">
        <f>SUM(F11:F30)</f>
        <v>38639</v>
      </c>
      <c r="G31" s="27">
        <f>F31/F33</f>
        <v>0.88511934759701283</v>
      </c>
      <c r="H31" s="28">
        <f>D31/F31-1</f>
        <v>7.0369315976086311E-2</v>
      </c>
      <c r="I31" s="39"/>
      <c r="J31" s="26">
        <f>SUM(J11:J30)</f>
        <v>41523</v>
      </c>
      <c r="K31" s="27">
        <f>E31/J31-1</f>
        <v>-0.9999786448339727</v>
      </c>
      <c r="L31" s="26"/>
      <c r="O31" s="102" t="s">
        <v>41</v>
      </c>
      <c r="P31" s="103"/>
      <c r="Q31" s="26">
        <f>SUM(Q11:Q30)</f>
        <v>209739</v>
      </c>
      <c r="R31" s="27">
        <f>Q31/Q33</f>
        <v>0.88976514907264426</v>
      </c>
      <c r="S31" s="26">
        <f>SUM(S11:S30)</f>
        <v>205474</v>
      </c>
      <c r="T31" s="27">
        <f>S31/S33</f>
        <v>0.90622174589943416</v>
      </c>
      <c r="U31" s="28">
        <f>Q31/S31-1</f>
        <v>2.0756884082657745E-2</v>
      </c>
      <c r="V31" s="39"/>
    </row>
    <row r="32" spans="2:22" ht="14.45" customHeight="1" thickBot="1" x14ac:dyDescent="0.3">
      <c r="B32" s="102" t="s">
        <v>12</v>
      </c>
      <c r="C32" s="103"/>
      <c r="D32" s="26">
        <f>D33-SUM(D11:D30)</f>
        <v>5283</v>
      </c>
      <c r="E32" s="27">
        <f>D32/D33</f>
        <v>0.1132694410497202</v>
      </c>
      <c r="F32" s="26">
        <f>F33-SUM(F11:F30)</f>
        <v>5015</v>
      </c>
      <c r="G32" s="27">
        <f>F32/F33</f>
        <v>0.11488065240298713</v>
      </c>
      <c r="H32" s="28">
        <f>D32/F32-1</f>
        <v>5.3439680957128699E-2</v>
      </c>
      <c r="I32" s="39"/>
      <c r="J32" s="26">
        <f>J33-SUM(J11:J30)</f>
        <v>5455</v>
      </c>
      <c r="K32" s="27">
        <f>E32/J32-1</f>
        <v>-0.99997923566616875</v>
      </c>
      <c r="L32" s="26"/>
      <c r="O32" s="102" t="s">
        <v>12</v>
      </c>
      <c r="P32" s="103"/>
      <c r="Q32" s="26">
        <f>Q33-SUM(Q11:Q30)</f>
        <v>25985</v>
      </c>
      <c r="R32" s="27">
        <f>Q32/Q33</f>
        <v>0.11023485092735572</v>
      </c>
      <c r="S32" s="26">
        <f>S33-SUM(S11:S30)</f>
        <v>21263</v>
      </c>
      <c r="T32" s="27">
        <f>S32/S33</f>
        <v>9.3778254100565853E-2</v>
      </c>
      <c r="U32" s="28">
        <f>Q32/S32-1</f>
        <v>0.22207590650425613</v>
      </c>
      <c r="V32" s="40"/>
    </row>
    <row r="33" spans="2:22" ht="14.45" customHeight="1" thickBot="1" x14ac:dyDescent="0.3">
      <c r="B33" s="85" t="s">
        <v>34</v>
      </c>
      <c r="C33" s="86"/>
      <c r="D33" s="29">
        <v>46641</v>
      </c>
      <c r="E33" s="30">
        <v>1</v>
      </c>
      <c r="F33" s="29">
        <v>43654</v>
      </c>
      <c r="G33" s="30">
        <v>1</v>
      </c>
      <c r="H33" s="31">
        <v>6.8424428460164055E-2</v>
      </c>
      <c r="I33" s="41"/>
      <c r="J33" s="29">
        <v>46978</v>
      </c>
      <c r="K33" s="31">
        <v>-7.1735706075184424E-3</v>
      </c>
      <c r="L33" s="29"/>
      <c r="N33" s="32"/>
      <c r="O33" s="85" t="s">
        <v>34</v>
      </c>
      <c r="P33" s="86"/>
      <c r="Q33" s="29">
        <v>235724</v>
      </c>
      <c r="R33" s="30">
        <v>1</v>
      </c>
      <c r="S33" s="29">
        <v>226737</v>
      </c>
      <c r="T33" s="30">
        <v>1</v>
      </c>
      <c r="U33" s="31">
        <v>3.9636230522587912E-2</v>
      </c>
      <c r="V33" s="41"/>
    </row>
    <row r="34" spans="2:22" ht="14.45" customHeight="1" x14ac:dyDescent="0.25">
      <c r="B34" s="33" t="s">
        <v>63</v>
      </c>
      <c r="O34" s="33" t="s">
        <v>63</v>
      </c>
    </row>
    <row r="35" spans="2:22" x14ac:dyDescent="0.25">
      <c r="B35" s="34" t="s">
        <v>62</v>
      </c>
      <c r="O35" s="34" t="s">
        <v>62</v>
      </c>
    </row>
    <row r="37" spans="2:22" x14ac:dyDescent="0.25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2:22" x14ac:dyDescent="0.25">
      <c r="B38" s="89" t="s">
        <v>146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N38" s="35"/>
      <c r="O38" s="89" t="s">
        <v>115</v>
      </c>
      <c r="P38" s="89"/>
      <c r="Q38" s="89"/>
      <c r="R38" s="89"/>
      <c r="S38" s="89"/>
      <c r="T38" s="89"/>
      <c r="U38" s="89"/>
      <c r="V38" s="89"/>
    </row>
    <row r="39" spans="2:22" x14ac:dyDescent="0.25">
      <c r="B39" s="84" t="s">
        <v>147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N39" s="35"/>
      <c r="O39" s="84" t="s">
        <v>114</v>
      </c>
      <c r="P39" s="84"/>
      <c r="Q39" s="84"/>
      <c r="R39" s="84"/>
      <c r="S39" s="84"/>
      <c r="T39" s="84"/>
      <c r="U39" s="84"/>
      <c r="V39" s="84"/>
    </row>
    <row r="40" spans="2:22" ht="15" customHeight="1" thickBot="1" x14ac:dyDescent="0.3">
      <c r="B40" s="36"/>
      <c r="C40" s="36"/>
      <c r="D40" s="36"/>
      <c r="E40" s="36"/>
      <c r="F40" s="36"/>
      <c r="G40" s="36"/>
      <c r="H40" s="36"/>
      <c r="I40" s="36"/>
      <c r="J40" s="36"/>
      <c r="K40" s="32"/>
      <c r="L40" s="9" t="s">
        <v>4</v>
      </c>
      <c r="O40" s="36"/>
      <c r="P40" s="36"/>
      <c r="Q40" s="36"/>
      <c r="R40" s="36"/>
      <c r="S40" s="36"/>
      <c r="T40" s="36"/>
      <c r="U40" s="32"/>
      <c r="V40" s="9" t="s">
        <v>4</v>
      </c>
    </row>
    <row r="41" spans="2:22" x14ac:dyDescent="0.25">
      <c r="B41" s="100" t="s">
        <v>0</v>
      </c>
      <c r="C41" s="114" t="s">
        <v>40</v>
      </c>
      <c r="D41" s="90" t="s">
        <v>128</v>
      </c>
      <c r="E41" s="91"/>
      <c r="F41" s="91"/>
      <c r="G41" s="91"/>
      <c r="H41" s="91"/>
      <c r="I41" s="92"/>
      <c r="J41" s="90" t="s">
        <v>120</v>
      </c>
      <c r="K41" s="91"/>
      <c r="L41" s="92"/>
      <c r="O41" s="100" t="s">
        <v>0</v>
      </c>
      <c r="P41" s="114" t="s">
        <v>40</v>
      </c>
      <c r="Q41" s="90" t="s">
        <v>134</v>
      </c>
      <c r="R41" s="91"/>
      <c r="S41" s="91"/>
      <c r="T41" s="91"/>
      <c r="U41" s="91"/>
      <c r="V41" s="92"/>
    </row>
    <row r="42" spans="2:22" ht="15" customHeight="1" thickBot="1" x14ac:dyDescent="0.3">
      <c r="B42" s="101"/>
      <c r="C42" s="115"/>
      <c r="D42" s="93" t="s">
        <v>129</v>
      </c>
      <c r="E42" s="94"/>
      <c r="F42" s="94"/>
      <c r="G42" s="94"/>
      <c r="H42" s="94"/>
      <c r="I42" s="95"/>
      <c r="J42" s="93" t="s">
        <v>121</v>
      </c>
      <c r="K42" s="94"/>
      <c r="L42" s="95"/>
      <c r="O42" s="101"/>
      <c r="P42" s="115"/>
      <c r="Q42" s="93" t="s">
        <v>135</v>
      </c>
      <c r="R42" s="94"/>
      <c r="S42" s="94"/>
      <c r="T42" s="94"/>
      <c r="U42" s="94"/>
      <c r="V42" s="95"/>
    </row>
    <row r="43" spans="2:22" ht="15" customHeight="1" x14ac:dyDescent="0.25">
      <c r="B43" s="101"/>
      <c r="C43" s="115"/>
      <c r="D43" s="106">
        <v>2025</v>
      </c>
      <c r="E43" s="107"/>
      <c r="F43" s="106">
        <v>2024</v>
      </c>
      <c r="G43" s="107"/>
      <c r="H43" s="104" t="s">
        <v>5</v>
      </c>
      <c r="I43" s="104" t="s">
        <v>43</v>
      </c>
      <c r="J43" s="104">
        <v>2025</v>
      </c>
      <c r="K43" s="104" t="s">
        <v>130</v>
      </c>
      <c r="L43" s="96" t="s">
        <v>132</v>
      </c>
      <c r="O43" s="101"/>
      <c r="P43" s="115"/>
      <c r="Q43" s="106">
        <v>2025</v>
      </c>
      <c r="R43" s="107"/>
      <c r="S43" s="106">
        <v>2024</v>
      </c>
      <c r="T43" s="107"/>
      <c r="U43" s="104" t="s">
        <v>5</v>
      </c>
      <c r="V43" s="96" t="s">
        <v>58</v>
      </c>
    </row>
    <row r="44" spans="2:22" ht="15" customHeight="1" thickBot="1" x14ac:dyDescent="0.3">
      <c r="B44" s="98" t="s">
        <v>6</v>
      </c>
      <c r="C44" s="110" t="s">
        <v>40</v>
      </c>
      <c r="D44" s="108"/>
      <c r="E44" s="109"/>
      <c r="F44" s="108"/>
      <c r="G44" s="109"/>
      <c r="H44" s="105"/>
      <c r="I44" s="105"/>
      <c r="J44" s="105"/>
      <c r="K44" s="105"/>
      <c r="L44" s="97"/>
      <c r="O44" s="98" t="s">
        <v>6</v>
      </c>
      <c r="P44" s="110" t="s">
        <v>40</v>
      </c>
      <c r="Q44" s="108"/>
      <c r="R44" s="109"/>
      <c r="S44" s="108"/>
      <c r="T44" s="109"/>
      <c r="U44" s="105"/>
      <c r="V44" s="97"/>
    </row>
    <row r="45" spans="2:22" ht="15" customHeight="1" x14ac:dyDescent="0.25">
      <c r="B45" s="98"/>
      <c r="C45" s="110"/>
      <c r="D45" s="10" t="s">
        <v>8</v>
      </c>
      <c r="E45" s="11" t="s">
        <v>2</v>
      </c>
      <c r="F45" s="10" t="s">
        <v>8</v>
      </c>
      <c r="G45" s="11" t="s">
        <v>2</v>
      </c>
      <c r="H45" s="87" t="s">
        <v>9</v>
      </c>
      <c r="I45" s="87" t="s">
        <v>44</v>
      </c>
      <c r="J45" s="87" t="s">
        <v>8</v>
      </c>
      <c r="K45" s="87" t="s">
        <v>131</v>
      </c>
      <c r="L45" s="112" t="s">
        <v>133</v>
      </c>
      <c r="O45" s="98"/>
      <c r="P45" s="110"/>
      <c r="Q45" s="10" t="s">
        <v>8</v>
      </c>
      <c r="R45" s="11" t="s">
        <v>2</v>
      </c>
      <c r="S45" s="10" t="s">
        <v>8</v>
      </c>
      <c r="T45" s="11" t="s">
        <v>2</v>
      </c>
      <c r="U45" s="87" t="s">
        <v>9</v>
      </c>
      <c r="V45" s="112" t="s">
        <v>59</v>
      </c>
    </row>
    <row r="46" spans="2:22" ht="15" customHeight="1" thickBot="1" x14ac:dyDescent="0.3">
      <c r="B46" s="99"/>
      <c r="C46" s="111"/>
      <c r="D46" s="13" t="s">
        <v>10</v>
      </c>
      <c r="E46" s="14" t="s">
        <v>11</v>
      </c>
      <c r="F46" s="13" t="s">
        <v>10</v>
      </c>
      <c r="G46" s="14" t="s">
        <v>11</v>
      </c>
      <c r="H46" s="88"/>
      <c r="I46" s="88"/>
      <c r="J46" s="88" t="s">
        <v>10</v>
      </c>
      <c r="K46" s="88"/>
      <c r="L46" s="113"/>
      <c r="O46" s="99"/>
      <c r="P46" s="111"/>
      <c r="Q46" s="13" t="s">
        <v>10</v>
      </c>
      <c r="R46" s="14" t="s">
        <v>11</v>
      </c>
      <c r="S46" s="13" t="s">
        <v>10</v>
      </c>
      <c r="T46" s="14" t="s">
        <v>11</v>
      </c>
      <c r="U46" s="88"/>
      <c r="V46" s="113"/>
    </row>
    <row r="47" spans="2:22" ht="15.75" thickBot="1" x14ac:dyDescent="0.3">
      <c r="B47" s="16">
        <v>1</v>
      </c>
      <c r="C47" s="17" t="s">
        <v>46</v>
      </c>
      <c r="D47" s="18">
        <v>1909</v>
      </c>
      <c r="E47" s="19">
        <v>4.092965416693467E-2</v>
      </c>
      <c r="F47" s="18">
        <v>1736</v>
      </c>
      <c r="G47" s="19">
        <v>3.9767260732120766E-2</v>
      </c>
      <c r="H47" s="20">
        <v>9.9654377880184386E-2</v>
      </c>
      <c r="I47" s="37">
        <v>2</v>
      </c>
      <c r="J47" s="18">
        <v>1709</v>
      </c>
      <c r="K47" s="20">
        <v>0.11702750146284369</v>
      </c>
      <c r="L47" s="37">
        <v>0</v>
      </c>
      <c r="O47" s="16">
        <v>1</v>
      </c>
      <c r="P47" s="17" t="s">
        <v>46</v>
      </c>
      <c r="Q47" s="18">
        <v>9412</v>
      </c>
      <c r="R47" s="19">
        <v>3.9928051450000848E-2</v>
      </c>
      <c r="S47" s="18">
        <v>12147</v>
      </c>
      <c r="T47" s="19">
        <v>5.3573082469998277E-2</v>
      </c>
      <c r="U47" s="20">
        <v>-0.22515847534370625</v>
      </c>
      <c r="V47" s="37">
        <v>0</v>
      </c>
    </row>
    <row r="48" spans="2:22" ht="15" customHeight="1" thickBot="1" x14ac:dyDescent="0.3">
      <c r="B48" s="21">
        <v>2</v>
      </c>
      <c r="C48" s="22" t="s">
        <v>35</v>
      </c>
      <c r="D48" s="23">
        <v>1699</v>
      </c>
      <c r="E48" s="24">
        <v>3.6427177804935575E-2</v>
      </c>
      <c r="F48" s="23">
        <v>2323</v>
      </c>
      <c r="G48" s="24">
        <v>5.3213909378292942E-2</v>
      </c>
      <c r="H48" s="25">
        <v>-0.26861816616444256</v>
      </c>
      <c r="I48" s="38">
        <v>-1</v>
      </c>
      <c r="J48" s="23">
        <v>1526</v>
      </c>
      <c r="K48" s="25">
        <v>0.1133682830930538</v>
      </c>
      <c r="L48" s="38">
        <v>0</v>
      </c>
      <c r="O48" s="21">
        <v>2</v>
      </c>
      <c r="P48" s="22" t="s">
        <v>35</v>
      </c>
      <c r="Q48" s="23">
        <v>7846</v>
      </c>
      <c r="R48" s="24">
        <v>3.3284688873428246E-2</v>
      </c>
      <c r="S48" s="23">
        <v>9959</v>
      </c>
      <c r="T48" s="24">
        <v>4.3923135615272321E-2</v>
      </c>
      <c r="U48" s="25">
        <v>-0.21216989657596141</v>
      </c>
      <c r="V48" s="38">
        <v>0</v>
      </c>
    </row>
    <row r="49" spans="2:22" ht="15" customHeight="1" thickBot="1" x14ac:dyDescent="0.3">
      <c r="B49" s="16">
        <v>3</v>
      </c>
      <c r="C49" s="17" t="s">
        <v>74</v>
      </c>
      <c r="D49" s="18">
        <v>1236</v>
      </c>
      <c r="E49" s="19">
        <v>2.6500289444908984E-2</v>
      </c>
      <c r="F49" s="18">
        <v>1114</v>
      </c>
      <c r="G49" s="19">
        <v>2.5518852796994548E-2</v>
      </c>
      <c r="H49" s="20">
        <v>0.10951526032315972</v>
      </c>
      <c r="I49" s="37">
        <v>1</v>
      </c>
      <c r="J49" s="18">
        <v>980</v>
      </c>
      <c r="K49" s="20">
        <v>0.26122448979591839</v>
      </c>
      <c r="L49" s="37">
        <v>3</v>
      </c>
      <c r="O49" s="16">
        <v>3</v>
      </c>
      <c r="P49" s="17" t="s">
        <v>48</v>
      </c>
      <c r="Q49" s="18">
        <v>6848</v>
      </c>
      <c r="R49" s="19">
        <v>2.905092396192157E-2</v>
      </c>
      <c r="S49" s="18">
        <v>5844</v>
      </c>
      <c r="T49" s="19">
        <v>2.5774355310337529E-2</v>
      </c>
      <c r="U49" s="20">
        <v>0.17180013689253926</v>
      </c>
      <c r="V49" s="37">
        <v>2</v>
      </c>
    </row>
    <row r="50" spans="2:22" ht="15.75" thickBot="1" x14ac:dyDescent="0.3">
      <c r="B50" s="21">
        <v>4</v>
      </c>
      <c r="C50" s="22" t="s">
        <v>39</v>
      </c>
      <c r="D50" s="23">
        <v>1108</v>
      </c>
      <c r="E50" s="24">
        <v>2.3755922900452392E-2</v>
      </c>
      <c r="F50" s="23">
        <v>1114</v>
      </c>
      <c r="G50" s="24">
        <v>2.5518852796994548E-2</v>
      </c>
      <c r="H50" s="25">
        <v>-5.3859964093356805E-3</v>
      </c>
      <c r="I50" s="38">
        <v>0</v>
      </c>
      <c r="J50" s="23">
        <v>1148</v>
      </c>
      <c r="K50" s="25">
        <v>-3.4843205574912939E-2</v>
      </c>
      <c r="L50" s="38">
        <v>1</v>
      </c>
      <c r="O50" s="21">
        <v>4</v>
      </c>
      <c r="P50" s="22" t="s">
        <v>39</v>
      </c>
      <c r="Q50" s="23">
        <v>5704</v>
      </c>
      <c r="R50" s="24">
        <v>2.4197790636507101E-2</v>
      </c>
      <c r="S50" s="23">
        <v>5452</v>
      </c>
      <c r="T50" s="24">
        <v>2.404548000546889E-2</v>
      </c>
      <c r="U50" s="25">
        <v>4.6221570066030893E-2</v>
      </c>
      <c r="V50" s="38">
        <v>3</v>
      </c>
    </row>
    <row r="51" spans="2:22" ht="15" customHeight="1" thickBot="1" x14ac:dyDescent="0.3">
      <c r="B51" s="16">
        <v>5</v>
      </c>
      <c r="C51" s="17" t="s">
        <v>48</v>
      </c>
      <c r="D51" s="18">
        <v>1104</v>
      </c>
      <c r="E51" s="19">
        <v>2.3670161445938122E-2</v>
      </c>
      <c r="F51" s="18">
        <v>992</v>
      </c>
      <c r="G51" s="19">
        <v>2.2724148989783297E-2</v>
      </c>
      <c r="H51" s="20">
        <v>0.11290322580645151</v>
      </c>
      <c r="I51" s="37">
        <v>3</v>
      </c>
      <c r="J51" s="18">
        <v>1217</v>
      </c>
      <c r="K51" s="20">
        <v>-9.2851273623664743E-2</v>
      </c>
      <c r="L51" s="37">
        <v>-2</v>
      </c>
      <c r="O51" s="16">
        <v>5</v>
      </c>
      <c r="P51" s="17" t="s">
        <v>74</v>
      </c>
      <c r="Q51" s="18">
        <v>5270</v>
      </c>
      <c r="R51" s="19">
        <v>2.235665439242504E-2</v>
      </c>
      <c r="S51" s="18">
        <v>6845</v>
      </c>
      <c r="T51" s="19">
        <v>3.0189161892412796E-2</v>
      </c>
      <c r="U51" s="20">
        <v>-0.23009495982468953</v>
      </c>
      <c r="V51" s="37">
        <v>-2</v>
      </c>
    </row>
    <row r="52" spans="2:22" ht="15.75" thickBot="1" x14ac:dyDescent="0.3">
      <c r="B52" s="21">
        <v>6</v>
      </c>
      <c r="C52" s="22" t="s">
        <v>60</v>
      </c>
      <c r="D52" s="23">
        <v>903</v>
      </c>
      <c r="E52" s="24">
        <v>1.9360648356596129E-2</v>
      </c>
      <c r="F52" s="23">
        <v>687</v>
      </c>
      <c r="G52" s="24">
        <v>1.5737389471755167E-2</v>
      </c>
      <c r="H52" s="25">
        <v>0.31441048034934505</v>
      </c>
      <c r="I52" s="38">
        <v>7</v>
      </c>
      <c r="J52" s="23">
        <v>695</v>
      </c>
      <c r="K52" s="25">
        <v>0.29928057553956844</v>
      </c>
      <c r="L52" s="38">
        <v>5</v>
      </c>
      <c r="O52" s="21">
        <v>6</v>
      </c>
      <c r="P52" s="22" t="s">
        <v>38</v>
      </c>
      <c r="Q52" s="23">
        <v>4608</v>
      </c>
      <c r="R52" s="24">
        <v>1.9548285282788347E-2</v>
      </c>
      <c r="S52" s="23">
        <v>5594</v>
      </c>
      <c r="T52" s="24">
        <v>2.4671756263865183E-2</v>
      </c>
      <c r="U52" s="25">
        <v>-0.17626027887021811</v>
      </c>
      <c r="V52" s="38">
        <v>0</v>
      </c>
    </row>
    <row r="53" spans="2:22" ht="15.75" thickBot="1" x14ac:dyDescent="0.3">
      <c r="B53" s="16">
        <v>7</v>
      </c>
      <c r="C53" s="17" t="s">
        <v>54</v>
      </c>
      <c r="D53" s="18">
        <v>835</v>
      </c>
      <c r="E53" s="19">
        <v>1.7902703629853561E-2</v>
      </c>
      <c r="F53" s="18">
        <v>1959</v>
      </c>
      <c r="G53" s="19">
        <v>4.4875612773170842E-2</v>
      </c>
      <c r="H53" s="20">
        <v>-0.57376212353241451</v>
      </c>
      <c r="I53" s="37">
        <v>-5</v>
      </c>
      <c r="J53" s="18">
        <v>849</v>
      </c>
      <c r="K53" s="20">
        <v>-1.6489988221436991E-2</v>
      </c>
      <c r="L53" s="37">
        <v>1</v>
      </c>
      <c r="O53" s="16">
        <v>7</v>
      </c>
      <c r="P53" s="17" t="s">
        <v>76</v>
      </c>
      <c r="Q53" s="18">
        <v>4527</v>
      </c>
      <c r="R53" s="19">
        <v>1.9204663080551833E-2</v>
      </c>
      <c r="S53" s="18">
        <v>3011</v>
      </c>
      <c r="T53" s="19">
        <v>1.3279702915712918E-2</v>
      </c>
      <c r="U53" s="20">
        <v>0.50348721355031545</v>
      </c>
      <c r="V53" s="37">
        <v>7</v>
      </c>
    </row>
    <row r="54" spans="2:22" ht="15.75" thickBot="1" x14ac:dyDescent="0.3">
      <c r="B54" s="21">
        <v>8</v>
      </c>
      <c r="C54" s="22" t="s">
        <v>42</v>
      </c>
      <c r="D54" s="23">
        <v>825</v>
      </c>
      <c r="E54" s="24">
        <v>1.7688299993567892E-2</v>
      </c>
      <c r="F54" s="23">
        <v>751</v>
      </c>
      <c r="G54" s="24">
        <v>1.7203463600128283E-2</v>
      </c>
      <c r="H54" s="25">
        <v>9.8535286284953338E-2</v>
      </c>
      <c r="I54" s="38">
        <v>3</v>
      </c>
      <c r="J54" s="23">
        <v>642</v>
      </c>
      <c r="K54" s="25">
        <v>0.2850467289719627</v>
      </c>
      <c r="L54" s="38">
        <v>4</v>
      </c>
      <c r="O54" s="21">
        <v>8</v>
      </c>
      <c r="P54" s="22" t="s">
        <v>47</v>
      </c>
      <c r="Q54" s="23">
        <v>4357</v>
      </c>
      <c r="R54" s="24">
        <v>1.8483480680796187E-2</v>
      </c>
      <c r="S54" s="23">
        <v>5260</v>
      </c>
      <c r="T54" s="24">
        <v>2.3198683937778131E-2</v>
      </c>
      <c r="U54" s="25">
        <v>-0.17167300380228134</v>
      </c>
      <c r="V54" s="38">
        <v>0</v>
      </c>
    </row>
    <row r="55" spans="2:22" ht="15.75" thickBot="1" x14ac:dyDescent="0.3">
      <c r="B55" s="16">
        <v>9</v>
      </c>
      <c r="C55" s="17" t="s">
        <v>38</v>
      </c>
      <c r="D55" s="18">
        <v>789</v>
      </c>
      <c r="E55" s="19">
        <v>1.6916446902939475E-2</v>
      </c>
      <c r="F55" s="18">
        <v>912</v>
      </c>
      <c r="G55" s="19">
        <v>2.0891556329316902E-2</v>
      </c>
      <c r="H55" s="20">
        <v>-0.13486842105263153</v>
      </c>
      <c r="I55" s="37">
        <v>0</v>
      </c>
      <c r="J55" s="18">
        <v>948</v>
      </c>
      <c r="K55" s="20">
        <v>-0.16772151898734178</v>
      </c>
      <c r="L55" s="37">
        <v>-2</v>
      </c>
      <c r="O55" s="16">
        <v>9</v>
      </c>
      <c r="P55" s="17" t="s">
        <v>54</v>
      </c>
      <c r="Q55" s="18">
        <v>3868</v>
      </c>
      <c r="R55" s="19">
        <v>1.6409020719146121E-2</v>
      </c>
      <c r="S55" s="18">
        <v>6188</v>
      </c>
      <c r="T55" s="19">
        <v>2.7291531598283472E-2</v>
      </c>
      <c r="U55" s="20">
        <v>-0.37491919844861021</v>
      </c>
      <c r="V55" s="37">
        <v>-5</v>
      </c>
    </row>
    <row r="56" spans="2:22" ht="15.75" thickBot="1" x14ac:dyDescent="0.3">
      <c r="B56" s="21">
        <v>10</v>
      </c>
      <c r="C56" s="22" t="s">
        <v>47</v>
      </c>
      <c r="D56" s="23">
        <v>772</v>
      </c>
      <c r="E56" s="24">
        <v>1.6551960721253832E-2</v>
      </c>
      <c r="F56" s="23">
        <v>1078</v>
      </c>
      <c r="G56" s="24">
        <v>2.469418609978467E-2</v>
      </c>
      <c r="H56" s="25">
        <v>-0.28385899814471238</v>
      </c>
      <c r="I56" s="38">
        <v>-4</v>
      </c>
      <c r="J56" s="23">
        <v>770</v>
      </c>
      <c r="K56" s="25">
        <v>2.5974025974024872E-3</v>
      </c>
      <c r="L56" s="38">
        <v>-1</v>
      </c>
      <c r="O56" s="21">
        <v>10</v>
      </c>
      <c r="P56" s="22" t="s">
        <v>60</v>
      </c>
      <c r="Q56" s="23">
        <v>3843</v>
      </c>
      <c r="R56" s="24">
        <v>1.6302964483887936E-2</v>
      </c>
      <c r="S56" s="23">
        <v>3056</v>
      </c>
      <c r="T56" s="24">
        <v>1.3478170744077941E-2</v>
      </c>
      <c r="U56" s="25">
        <v>0.25752617801047117</v>
      </c>
      <c r="V56" s="38">
        <v>3</v>
      </c>
    </row>
    <row r="57" spans="2:22" ht="15.75" thickBot="1" x14ac:dyDescent="0.3">
      <c r="B57" s="16">
        <v>11</v>
      </c>
      <c r="C57" s="17" t="s">
        <v>92</v>
      </c>
      <c r="D57" s="18">
        <v>771</v>
      </c>
      <c r="E57" s="19">
        <v>1.6530520357625266E-2</v>
      </c>
      <c r="F57" s="18">
        <v>381</v>
      </c>
      <c r="G57" s="19">
        <v>8.7277225454712049E-3</v>
      </c>
      <c r="H57" s="20">
        <v>1.0236220472440944</v>
      </c>
      <c r="I57" s="37">
        <v>17</v>
      </c>
      <c r="J57" s="18">
        <v>600</v>
      </c>
      <c r="K57" s="20">
        <v>0.28499999999999992</v>
      </c>
      <c r="L57" s="37">
        <v>3</v>
      </c>
      <c r="O57" s="16">
        <v>11</v>
      </c>
      <c r="P57" s="17" t="s">
        <v>37</v>
      </c>
      <c r="Q57" s="18">
        <v>3553</v>
      </c>
      <c r="R57" s="19">
        <v>1.507271215489301E-2</v>
      </c>
      <c r="S57" s="18">
        <v>3825</v>
      </c>
      <c r="T57" s="19">
        <v>1.6869765411026874E-2</v>
      </c>
      <c r="U57" s="20">
        <v>-7.1111111111111125E-2</v>
      </c>
      <c r="V57" s="37">
        <v>-2</v>
      </c>
    </row>
    <row r="58" spans="2:22" ht="15.75" thickBot="1" x14ac:dyDescent="0.3">
      <c r="B58" s="21">
        <v>12</v>
      </c>
      <c r="C58" s="22" t="s">
        <v>37</v>
      </c>
      <c r="D58" s="23">
        <v>721</v>
      </c>
      <c r="E58" s="24">
        <v>1.5458502176196908E-2</v>
      </c>
      <c r="F58" s="23">
        <v>763</v>
      </c>
      <c r="G58" s="24">
        <v>1.7478352499198241E-2</v>
      </c>
      <c r="H58" s="25">
        <v>-5.5045871559633031E-2</v>
      </c>
      <c r="I58" s="38">
        <v>-2</v>
      </c>
      <c r="J58" s="23">
        <v>758</v>
      </c>
      <c r="K58" s="25">
        <v>-4.8812664907651682E-2</v>
      </c>
      <c r="L58" s="38">
        <v>-2</v>
      </c>
      <c r="O58" s="21">
        <v>12</v>
      </c>
      <c r="P58" s="22" t="s">
        <v>81</v>
      </c>
      <c r="Q58" s="23">
        <v>3388</v>
      </c>
      <c r="R58" s="24">
        <v>1.4372741002189E-2</v>
      </c>
      <c r="S58" s="23">
        <v>3232</v>
      </c>
      <c r="T58" s="24">
        <v>1.4254400472794471E-2</v>
      </c>
      <c r="U58" s="25">
        <v>4.8267326732673199E-2</v>
      </c>
      <c r="V58" s="38">
        <v>0</v>
      </c>
    </row>
    <row r="59" spans="2:22" ht="15.75" thickBot="1" x14ac:dyDescent="0.3">
      <c r="B59" s="16">
        <v>13</v>
      </c>
      <c r="C59" s="17" t="s">
        <v>103</v>
      </c>
      <c r="D59" s="18">
        <v>704</v>
      </c>
      <c r="E59" s="19">
        <v>1.5094015994511267E-2</v>
      </c>
      <c r="F59" s="18">
        <v>12</v>
      </c>
      <c r="G59" s="19">
        <v>2.748888990699592E-4</v>
      </c>
      <c r="H59" s="20">
        <v>57.666666666666664</v>
      </c>
      <c r="I59" s="37">
        <v>207</v>
      </c>
      <c r="J59" s="18">
        <v>565</v>
      </c>
      <c r="K59" s="20">
        <v>0.24601769911504423</v>
      </c>
      <c r="L59" s="37">
        <v>5</v>
      </c>
      <c r="O59" s="16">
        <v>13</v>
      </c>
      <c r="P59" s="17" t="s">
        <v>91</v>
      </c>
      <c r="Q59" s="18">
        <v>3230</v>
      </c>
      <c r="R59" s="19">
        <v>1.3702465595357283E-2</v>
      </c>
      <c r="S59" s="18">
        <v>2047</v>
      </c>
      <c r="T59" s="19">
        <v>9.0280809925155584E-3</v>
      </c>
      <c r="U59" s="20">
        <v>0.5779189057156815</v>
      </c>
      <c r="V59" s="37">
        <v>15</v>
      </c>
    </row>
    <row r="60" spans="2:22" ht="15.75" thickBot="1" x14ac:dyDescent="0.3">
      <c r="B60" s="21">
        <v>14</v>
      </c>
      <c r="C60" s="22" t="s">
        <v>83</v>
      </c>
      <c r="D60" s="23">
        <v>649</v>
      </c>
      <c r="E60" s="24">
        <v>1.3914795994940074E-2</v>
      </c>
      <c r="F60" s="23">
        <v>327</v>
      </c>
      <c r="G60" s="24">
        <v>7.4907224996563892E-3</v>
      </c>
      <c r="H60" s="25">
        <v>0.98470948012232418</v>
      </c>
      <c r="I60" s="38">
        <v>27</v>
      </c>
      <c r="J60" s="23">
        <v>352</v>
      </c>
      <c r="K60" s="25">
        <v>0.84375</v>
      </c>
      <c r="L60" s="38">
        <v>29</v>
      </c>
      <c r="O60" s="21">
        <v>14</v>
      </c>
      <c r="P60" s="22" t="s">
        <v>42</v>
      </c>
      <c r="Q60" s="23">
        <v>3185</v>
      </c>
      <c r="R60" s="24">
        <v>1.3511564371892552E-2</v>
      </c>
      <c r="S60" s="23">
        <v>2757</v>
      </c>
      <c r="T60" s="24">
        <v>1.2159462284497016E-2</v>
      </c>
      <c r="U60" s="25">
        <v>0.15524120420747178</v>
      </c>
      <c r="V60" s="38">
        <v>2</v>
      </c>
    </row>
    <row r="61" spans="2:22" ht="15.75" thickBot="1" x14ac:dyDescent="0.3">
      <c r="B61" s="16">
        <v>15</v>
      </c>
      <c r="C61" s="17" t="s">
        <v>98</v>
      </c>
      <c r="D61" s="18">
        <v>630</v>
      </c>
      <c r="E61" s="19">
        <v>1.3507429085997299E-2</v>
      </c>
      <c r="F61" s="18">
        <v>411</v>
      </c>
      <c r="G61" s="19">
        <v>9.4149447931461041E-3</v>
      </c>
      <c r="H61" s="20">
        <v>0.53284671532846706</v>
      </c>
      <c r="I61" s="37">
        <v>10</v>
      </c>
      <c r="J61" s="18">
        <v>422</v>
      </c>
      <c r="K61" s="20">
        <v>0.49289099526066349</v>
      </c>
      <c r="L61" s="37">
        <v>18</v>
      </c>
      <c r="O61" s="16">
        <v>15</v>
      </c>
      <c r="P61" s="17" t="s">
        <v>92</v>
      </c>
      <c r="Q61" s="18">
        <v>3042</v>
      </c>
      <c r="R61" s="19">
        <v>1.2904922706215743E-2</v>
      </c>
      <c r="S61" s="18">
        <v>995</v>
      </c>
      <c r="T61" s="19">
        <v>4.3883442049599316E-3</v>
      </c>
      <c r="U61" s="20">
        <v>2.057286432160804</v>
      </c>
      <c r="V61" s="37">
        <v>54</v>
      </c>
    </row>
    <row r="62" spans="2:22" ht="15.75" thickBot="1" x14ac:dyDescent="0.3">
      <c r="B62" s="21">
        <v>16</v>
      </c>
      <c r="C62" s="22" t="s">
        <v>56</v>
      </c>
      <c r="D62" s="23">
        <v>609</v>
      </c>
      <c r="E62" s="24">
        <v>1.3057181449797388E-2</v>
      </c>
      <c r="F62" s="23">
        <v>709</v>
      </c>
      <c r="G62" s="24">
        <v>1.6241352453383425E-2</v>
      </c>
      <c r="H62" s="25">
        <v>-0.14104372355430184</v>
      </c>
      <c r="I62" s="38">
        <v>-4</v>
      </c>
      <c r="J62" s="23">
        <v>582</v>
      </c>
      <c r="K62" s="25">
        <v>4.6391752577319645E-2</v>
      </c>
      <c r="L62" s="38">
        <v>0</v>
      </c>
      <c r="O62" s="21">
        <v>16</v>
      </c>
      <c r="P62" s="22" t="s">
        <v>84</v>
      </c>
      <c r="Q62" s="23">
        <v>2939</v>
      </c>
      <c r="R62" s="24">
        <v>1.2467971016952028E-2</v>
      </c>
      <c r="S62" s="23">
        <v>2932</v>
      </c>
      <c r="T62" s="24">
        <v>1.2931281617027657E-2</v>
      </c>
      <c r="U62" s="25">
        <v>2.3874488403818894E-3</v>
      </c>
      <c r="V62" s="38">
        <v>-1</v>
      </c>
    </row>
    <row r="63" spans="2:22" ht="15.75" thickBot="1" x14ac:dyDescent="0.3">
      <c r="B63" s="16"/>
      <c r="C63" s="17" t="s">
        <v>87</v>
      </c>
      <c r="D63" s="18">
        <v>609</v>
      </c>
      <c r="E63" s="19">
        <v>1.3057181449797388E-2</v>
      </c>
      <c r="F63" s="18">
        <v>533</v>
      </c>
      <c r="G63" s="19">
        <v>1.2209648600357356E-2</v>
      </c>
      <c r="H63" s="20">
        <v>0.14258911819887432</v>
      </c>
      <c r="I63" s="37">
        <v>3</v>
      </c>
      <c r="J63" s="18">
        <v>542</v>
      </c>
      <c r="K63" s="20">
        <v>0.12361623616236161</v>
      </c>
      <c r="L63" s="37">
        <v>6</v>
      </c>
      <c r="O63" s="16">
        <v>17</v>
      </c>
      <c r="P63" s="17" t="s">
        <v>56</v>
      </c>
      <c r="Q63" s="18">
        <v>2841</v>
      </c>
      <c r="R63" s="19">
        <v>1.2052230574739951E-2</v>
      </c>
      <c r="S63" s="18">
        <v>3331</v>
      </c>
      <c r="T63" s="19">
        <v>1.4691029695197519E-2</v>
      </c>
      <c r="U63" s="20">
        <v>-0.14710297208045631</v>
      </c>
      <c r="V63" s="37">
        <v>-6</v>
      </c>
    </row>
    <row r="64" spans="2:22" x14ac:dyDescent="0.25">
      <c r="B64" s="21">
        <v>18</v>
      </c>
      <c r="C64" s="22" t="s">
        <v>82</v>
      </c>
      <c r="D64" s="23">
        <v>600</v>
      </c>
      <c r="E64" s="24">
        <v>1.2864218177140284E-2</v>
      </c>
      <c r="F64" s="23">
        <v>561</v>
      </c>
      <c r="G64" s="24">
        <v>1.2851056031520593E-2</v>
      </c>
      <c r="H64" s="25">
        <v>6.9518716577540163E-2</v>
      </c>
      <c r="I64" s="38">
        <v>-1</v>
      </c>
      <c r="J64" s="23">
        <v>564</v>
      </c>
      <c r="K64" s="25">
        <v>6.3829787234042534E-2</v>
      </c>
      <c r="L64" s="38">
        <v>1</v>
      </c>
      <c r="O64" s="21">
        <v>18</v>
      </c>
      <c r="P64" s="22" t="s">
        <v>82</v>
      </c>
      <c r="Q64" s="23">
        <v>2783</v>
      </c>
      <c r="R64" s="24">
        <v>1.1806180108940965E-2</v>
      </c>
      <c r="S64" s="23">
        <v>2696</v>
      </c>
      <c r="T64" s="24">
        <v>1.1890428117157764E-2</v>
      </c>
      <c r="U64" s="25">
        <v>3.2270029673590495E-2</v>
      </c>
      <c r="V64" s="38">
        <v>-1</v>
      </c>
    </row>
    <row r="65" spans="2:22" ht="15.75" thickBot="1" x14ac:dyDescent="0.3">
      <c r="B65" s="16">
        <v>19</v>
      </c>
      <c r="C65" s="17" t="s">
        <v>76</v>
      </c>
      <c r="D65" s="18">
        <v>597</v>
      </c>
      <c r="E65" s="19">
        <v>1.2799897086254583E-2</v>
      </c>
      <c r="F65" s="18">
        <v>465</v>
      </c>
      <c r="G65" s="19">
        <v>1.065194483896092E-2</v>
      </c>
      <c r="H65" s="20">
        <v>0.28387096774193554</v>
      </c>
      <c r="I65" s="37">
        <v>3</v>
      </c>
      <c r="J65" s="18">
        <v>1170</v>
      </c>
      <c r="K65" s="20">
        <v>-0.48974358974358978</v>
      </c>
      <c r="L65" s="37">
        <v>-15</v>
      </c>
      <c r="O65" s="16">
        <v>19</v>
      </c>
      <c r="P65" s="17" t="s">
        <v>36</v>
      </c>
      <c r="Q65" s="18">
        <v>2736</v>
      </c>
      <c r="R65" s="19">
        <v>1.1606794386655581E-2</v>
      </c>
      <c r="S65" s="18">
        <v>2661</v>
      </c>
      <c r="T65" s="19">
        <v>1.1736064250651636E-2</v>
      </c>
      <c r="U65" s="20">
        <v>2.8184892897406888E-2</v>
      </c>
      <c r="V65" s="37">
        <v>-1</v>
      </c>
    </row>
    <row r="66" spans="2:22" ht="15.75" thickBot="1" x14ac:dyDescent="0.3">
      <c r="B66" s="21">
        <v>20</v>
      </c>
      <c r="C66" s="22" t="s">
        <v>36</v>
      </c>
      <c r="D66" s="23">
        <v>588</v>
      </c>
      <c r="E66" s="24">
        <v>1.2606933813597478E-2</v>
      </c>
      <c r="F66" s="23">
        <v>486</v>
      </c>
      <c r="G66" s="24">
        <v>1.1133000412333349E-2</v>
      </c>
      <c r="H66" s="25">
        <v>0.20987654320987659</v>
      </c>
      <c r="I66" s="38">
        <v>0</v>
      </c>
      <c r="J66" s="23">
        <v>537</v>
      </c>
      <c r="K66" s="25">
        <v>9.4972067039106101E-2</v>
      </c>
      <c r="L66" s="38">
        <v>3</v>
      </c>
      <c r="O66" s="21">
        <v>20</v>
      </c>
      <c r="P66" s="22" t="s">
        <v>87</v>
      </c>
      <c r="Q66" s="23">
        <v>2679</v>
      </c>
      <c r="R66" s="24">
        <v>1.1364986170266923E-2</v>
      </c>
      <c r="S66" s="23">
        <v>2392</v>
      </c>
      <c r="T66" s="24">
        <v>1.0549667676647393E-2</v>
      </c>
      <c r="U66" s="25">
        <v>0.11998327759197314</v>
      </c>
      <c r="V66" s="38">
        <v>1</v>
      </c>
    </row>
    <row r="67" spans="2:22" ht="15.75" thickBot="1" x14ac:dyDescent="0.3">
      <c r="B67" s="102" t="s">
        <v>41</v>
      </c>
      <c r="C67" s="103"/>
      <c r="D67" s="26">
        <f>SUM(D47:D66)</f>
        <v>17658</v>
      </c>
      <c r="E67" s="27">
        <f>D67/D69</f>
        <v>0.37859394095323856</v>
      </c>
      <c r="F67" s="26">
        <f>SUM(F47:F66)</f>
        <v>17314</v>
      </c>
      <c r="G67" s="27">
        <f>F67/F69</f>
        <v>0.39661886654143952</v>
      </c>
      <c r="H67" s="28">
        <f>D67/F67-1</f>
        <v>1.9868314658657793E-2</v>
      </c>
      <c r="I67" s="39"/>
      <c r="J67" s="26">
        <f>SUM(J47:J66)</f>
        <v>16576</v>
      </c>
      <c r="K67" s="27">
        <f>E67/J67-1</f>
        <v>-0.99997716011456605</v>
      </c>
      <c r="L67" s="26"/>
      <c r="O67" s="102" t="s">
        <v>41</v>
      </c>
      <c r="P67" s="103"/>
      <c r="Q67" s="26">
        <f>SUM(Q47:Q66)</f>
        <v>86659</v>
      </c>
      <c r="R67" s="27">
        <f>Q67/Q69</f>
        <v>0.36762909164955626</v>
      </c>
      <c r="S67" s="26">
        <f>SUM(S47:S66)</f>
        <v>90224</v>
      </c>
      <c r="T67" s="27">
        <f>S67/S69</f>
        <v>0.39792358547568329</v>
      </c>
      <c r="U67" s="28">
        <f>Q67/S67-1</f>
        <v>-3.9512768221315886E-2</v>
      </c>
      <c r="V67" s="39"/>
    </row>
    <row r="68" spans="2:22" ht="15.75" thickBot="1" x14ac:dyDescent="0.3">
      <c r="B68" s="102" t="s">
        <v>12</v>
      </c>
      <c r="C68" s="103"/>
      <c r="D68" s="26">
        <f>D69-SUM(D47:D66)</f>
        <v>28983</v>
      </c>
      <c r="E68" s="27">
        <f>D68/D69</f>
        <v>0.62140605904676138</v>
      </c>
      <c r="F68" s="26">
        <f>F69-SUM(F47:F66)</f>
        <v>26340</v>
      </c>
      <c r="G68" s="27">
        <f>F68/F69</f>
        <v>0.60338113345856048</v>
      </c>
      <c r="H68" s="28">
        <f>D68/F68-1</f>
        <v>0.10034168564920276</v>
      </c>
      <c r="I68" s="39"/>
      <c r="J68" s="26">
        <f>J69-SUM(J47:J66)</f>
        <v>30402</v>
      </c>
      <c r="K68" s="27">
        <f>E68/J68-1</f>
        <v>-0.99997956035592894</v>
      </c>
      <c r="L68" s="26"/>
      <c r="O68" s="102" t="s">
        <v>12</v>
      </c>
      <c r="P68" s="103"/>
      <c r="Q68" s="26">
        <f>Q69-SUM(Q47:Q66)</f>
        <v>149065</v>
      </c>
      <c r="R68" s="27">
        <f>Q68/Q69</f>
        <v>0.63237090835044374</v>
      </c>
      <c r="S68" s="26">
        <f>S69-SUM(S47:S66)</f>
        <v>136513</v>
      </c>
      <c r="T68" s="27">
        <f>S68/S69</f>
        <v>0.60207641452431671</v>
      </c>
      <c r="U68" s="28">
        <f>Q68/S68-1</f>
        <v>9.1947287071560968E-2</v>
      </c>
      <c r="V68" s="40"/>
    </row>
    <row r="69" spans="2:22" ht="15.75" thickBot="1" x14ac:dyDescent="0.3">
      <c r="B69" s="85" t="s">
        <v>34</v>
      </c>
      <c r="C69" s="86"/>
      <c r="D69" s="29">
        <v>46641</v>
      </c>
      <c r="E69" s="30">
        <v>1</v>
      </c>
      <c r="F69" s="29">
        <v>43654</v>
      </c>
      <c r="G69" s="30">
        <v>1</v>
      </c>
      <c r="H69" s="31">
        <v>6.8424428460164055E-2</v>
      </c>
      <c r="I69" s="41"/>
      <c r="J69" s="29">
        <v>46978</v>
      </c>
      <c r="K69" s="31">
        <v>-7.1735706075184424E-3</v>
      </c>
      <c r="L69" s="29"/>
      <c r="N69" s="32"/>
      <c r="O69" s="85" t="s">
        <v>34</v>
      </c>
      <c r="P69" s="86"/>
      <c r="Q69" s="29">
        <v>235724</v>
      </c>
      <c r="R69" s="30">
        <v>1</v>
      </c>
      <c r="S69" s="29">
        <v>226737</v>
      </c>
      <c r="T69" s="30">
        <v>1</v>
      </c>
      <c r="U69" s="31">
        <v>3.9636230522587912E-2</v>
      </c>
      <c r="V69" s="41"/>
    </row>
    <row r="70" spans="2:22" x14ac:dyDescent="0.25">
      <c r="B70" s="33" t="s">
        <v>63</v>
      </c>
      <c r="O70" s="33" t="s">
        <v>63</v>
      </c>
    </row>
    <row r="71" spans="2:22" x14ac:dyDescent="0.25">
      <c r="B71" s="34" t="s">
        <v>62</v>
      </c>
      <c r="O71" s="34" t="s">
        <v>62</v>
      </c>
    </row>
  </sheetData>
  <mergeCells count="84"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B31:C31"/>
    <mergeCell ref="B32:C32"/>
    <mergeCell ref="B33:C33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U43:U44"/>
    <mergeCell ref="P44:P46"/>
    <mergeCell ref="U45:U46"/>
    <mergeCell ref="U7:U8"/>
    <mergeCell ref="O31:P31"/>
    <mergeCell ref="O32:P32"/>
    <mergeCell ref="O33:P33"/>
    <mergeCell ref="S43:T44"/>
    <mergeCell ref="O44:O46"/>
    <mergeCell ref="Q43:R44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B3:L3"/>
    <mergeCell ref="O3:V3"/>
    <mergeCell ref="B39:L39"/>
    <mergeCell ref="O39:V39"/>
    <mergeCell ref="O69:P69"/>
    <mergeCell ref="H9:H10"/>
    <mergeCell ref="B38:L38"/>
    <mergeCell ref="D41:I41"/>
    <mergeCell ref="J42:L42"/>
    <mergeCell ref="J41:L41"/>
    <mergeCell ref="L43:L44"/>
    <mergeCell ref="B44:B46"/>
    <mergeCell ref="B41:B43"/>
    <mergeCell ref="O67:P67"/>
    <mergeCell ref="O68:P68"/>
    <mergeCell ref="B69:C69"/>
  </mergeCells>
  <conditionalFormatting sqref="D11:H30">
    <cfRule type="cellIs" dxfId="104" priority="14" operator="equal">
      <formula>0</formula>
    </cfRule>
  </conditionalFormatting>
  <conditionalFormatting sqref="D47:H66">
    <cfRule type="cellIs" dxfId="103" priority="29" operator="equal">
      <formula>0</formula>
    </cfRule>
  </conditionalFormatting>
  <conditionalFormatting sqref="H11:H32">
    <cfRule type="cellIs" dxfId="102" priority="13" operator="lessThan">
      <formula>0</formula>
    </cfRule>
  </conditionalFormatting>
  <conditionalFormatting sqref="H47:H68">
    <cfRule type="cellIs" dxfId="101" priority="31" operator="lessThan">
      <formula>0</formula>
    </cfRule>
  </conditionalFormatting>
  <conditionalFormatting sqref="I11:I30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7:I66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1:K30">
    <cfRule type="cellIs" dxfId="94" priority="9" operator="equal">
      <formula>0</formula>
    </cfRule>
  </conditionalFormatting>
  <conditionalFormatting sqref="J47:K66">
    <cfRule type="cellIs" dxfId="93" priority="26" operator="equal">
      <formula>0</formula>
    </cfRule>
  </conditionalFormatting>
  <conditionalFormatting sqref="K11:L30">
    <cfRule type="cellIs" dxfId="92" priority="8" operator="lessThan">
      <formula>0</formula>
    </cfRule>
  </conditionalFormatting>
  <conditionalFormatting sqref="K47:L66">
    <cfRule type="cellIs" dxfId="91" priority="23" operator="lessThan">
      <formula>0</formula>
    </cfRule>
  </conditionalFormatting>
  <conditionalFormatting sqref="L11:L30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7:L66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1:U30">
    <cfRule type="cellIs" dxfId="86" priority="5" operator="equal">
      <formula>0</formula>
    </cfRule>
  </conditionalFormatting>
  <conditionalFormatting sqref="Q47:U66">
    <cfRule type="cellIs" dxfId="85" priority="15" operator="equal">
      <formula>0</formula>
    </cfRule>
  </conditionalFormatting>
  <conditionalFormatting sqref="U11:U32">
    <cfRule type="cellIs" dxfId="84" priority="4" operator="lessThan">
      <formula>0</formula>
    </cfRule>
  </conditionalFormatting>
  <conditionalFormatting sqref="U47:U68">
    <cfRule type="cellIs" dxfId="83" priority="17" operator="lessThan">
      <formula>0</formula>
    </cfRule>
  </conditionalFormatting>
  <conditionalFormatting sqref="V11:V30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7:V66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6A66A-74B9-40DA-82CC-871D00771451}">
  <dimension ref="A1:H19"/>
  <sheetViews>
    <sheetView showGridLines="0" tabSelected="1" workbookViewId="0"/>
  </sheetViews>
  <sheetFormatPr defaultColWidth="9.140625" defaultRowHeight="14.25" x14ac:dyDescent="0.2"/>
  <cols>
    <col min="1" max="1" width="4.28515625" style="4" customWidth="1"/>
    <col min="2" max="2" width="19.42578125" style="4" customWidth="1"/>
    <col min="3" max="7" width="10.42578125" style="4" customWidth="1"/>
    <col min="8" max="8" width="11.42578125" style="4" customWidth="1"/>
    <col min="9" max="16384" width="9.140625" style="4"/>
  </cols>
  <sheetData>
    <row r="1" spans="1:8" x14ac:dyDescent="0.2">
      <c r="A1" s="4" t="s">
        <v>3</v>
      </c>
      <c r="B1" s="35"/>
      <c r="C1" s="35"/>
      <c r="D1" s="35"/>
      <c r="E1" s="35"/>
      <c r="F1" s="35"/>
      <c r="G1" s="35"/>
      <c r="H1" s="42">
        <v>45812</v>
      </c>
    </row>
    <row r="2" spans="1:8" x14ac:dyDescent="0.2">
      <c r="A2" s="35"/>
      <c r="B2" s="35"/>
      <c r="C2" s="35"/>
      <c r="D2" s="35"/>
      <c r="E2" s="35"/>
      <c r="F2" s="35"/>
      <c r="G2" s="35"/>
      <c r="H2" s="43" t="s">
        <v>190</v>
      </c>
    </row>
    <row r="3" spans="1:8" ht="14.45" customHeight="1" x14ac:dyDescent="0.2">
      <c r="A3" s="35"/>
      <c r="B3" s="127" t="s">
        <v>180</v>
      </c>
      <c r="C3" s="128"/>
      <c r="D3" s="128"/>
      <c r="E3" s="128"/>
      <c r="F3" s="128"/>
      <c r="G3" s="128"/>
      <c r="H3" s="129"/>
    </row>
    <row r="4" spans="1:8" x14ac:dyDescent="0.2">
      <c r="A4" s="35"/>
      <c r="B4" s="130"/>
      <c r="C4" s="131"/>
      <c r="D4" s="131"/>
      <c r="E4" s="131"/>
      <c r="F4" s="131"/>
      <c r="G4" s="131"/>
      <c r="H4" s="132"/>
    </row>
    <row r="5" spans="1:8" ht="21" customHeight="1" x14ac:dyDescent="0.25">
      <c r="A5" s="35"/>
      <c r="B5" s="133" t="s">
        <v>181</v>
      </c>
      <c r="C5" s="134" t="s">
        <v>191</v>
      </c>
      <c r="D5" s="135"/>
      <c r="E5" s="134" t="s">
        <v>192</v>
      </c>
      <c r="F5" s="135"/>
      <c r="G5" s="136" t="s">
        <v>182</v>
      </c>
      <c r="H5" s="136" t="s">
        <v>183</v>
      </c>
    </row>
    <row r="6" spans="1:8" ht="21" customHeight="1" x14ac:dyDescent="0.25">
      <c r="A6" s="35"/>
      <c r="B6" s="137"/>
      <c r="C6" s="138" t="s">
        <v>184</v>
      </c>
      <c r="D6" s="139" t="s">
        <v>185</v>
      </c>
      <c r="E6" s="138" t="s">
        <v>184</v>
      </c>
      <c r="F6" s="139" t="s">
        <v>185</v>
      </c>
      <c r="G6" s="140"/>
      <c r="H6" s="140"/>
    </row>
    <row r="7" spans="1:8" x14ac:dyDescent="0.2">
      <c r="A7" s="35"/>
      <c r="B7" s="141" t="s">
        <v>186</v>
      </c>
      <c r="C7" s="49">
        <v>81064</v>
      </c>
      <c r="D7" s="44">
        <v>0.35752435641293656</v>
      </c>
      <c r="E7" s="49">
        <v>73020</v>
      </c>
      <c r="F7" s="44">
        <v>0.3097690519421018</v>
      </c>
      <c r="G7" s="45">
        <v>-9.9230237836770985E-2</v>
      </c>
      <c r="H7" s="46" t="s">
        <v>173</v>
      </c>
    </row>
    <row r="8" spans="1:8" x14ac:dyDescent="0.2">
      <c r="A8" s="35"/>
      <c r="B8" s="141" t="s">
        <v>65</v>
      </c>
      <c r="C8" s="49">
        <v>19230</v>
      </c>
      <c r="D8" s="44">
        <v>8.4811918654652749E-2</v>
      </c>
      <c r="E8" s="49">
        <v>17813</v>
      </c>
      <c r="F8" s="44">
        <v>7.5567188746160766E-2</v>
      </c>
      <c r="G8" s="47">
        <v>-7.3686947477899167E-2</v>
      </c>
      <c r="H8" s="46" t="s">
        <v>126</v>
      </c>
    </row>
    <row r="9" spans="1:8" x14ac:dyDescent="0.2">
      <c r="A9" s="35"/>
      <c r="B9" s="141" t="s">
        <v>187</v>
      </c>
      <c r="C9" s="49">
        <v>126443</v>
      </c>
      <c r="D9" s="44">
        <v>0.55766372493241068</v>
      </c>
      <c r="E9" s="49">
        <v>144891</v>
      </c>
      <c r="F9" s="44">
        <v>0.61466375931173745</v>
      </c>
      <c r="G9" s="47">
        <v>0.14589973347674445</v>
      </c>
      <c r="H9" s="48" t="s">
        <v>174</v>
      </c>
    </row>
    <row r="10" spans="1:8" x14ac:dyDescent="0.2">
      <c r="A10" s="35"/>
      <c r="B10" s="142" t="s">
        <v>188</v>
      </c>
      <c r="C10" s="49"/>
      <c r="D10" s="44"/>
      <c r="E10" s="49"/>
      <c r="F10" s="44"/>
      <c r="G10" s="50"/>
      <c r="H10" s="51"/>
    </row>
    <row r="11" spans="1:8" x14ac:dyDescent="0.2">
      <c r="A11" s="35"/>
      <c r="B11" s="142" t="s">
        <v>66</v>
      </c>
      <c r="C11" s="49">
        <v>6746</v>
      </c>
      <c r="D11" s="44">
        <v>2.9752532670009747E-2</v>
      </c>
      <c r="E11" s="49">
        <v>10477</v>
      </c>
      <c r="F11" s="44">
        <v>4.4446047071999457E-2</v>
      </c>
      <c r="G11" s="47">
        <v>0.55306848502816486</v>
      </c>
      <c r="H11" s="48" t="s">
        <v>175</v>
      </c>
    </row>
    <row r="12" spans="1:8" x14ac:dyDescent="0.2">
      <c r="A12" s="35"/>
      <c r="B12" s="142" t="s">
        <v>67</v>
      </c>
      <c r="C12" s="49">
        <v>6000</v>
      </c>
      <c r="D12" s="44">
        <v>2.6462377115336271E-2</v>
      </c>
      <c r="E12" s="49">
        <v>10748</v>
      </c>
      <c r="F12" s="44">
        <v>4.5595696662198162E-2</v>
      </c>
      <c r="G12" s="47">
        <v>0.79133333333333344</v>
      </c>
      <c r="H12" s="48" t="s">
        <v>176</v>
      </c>
    </row>
    <row r="13" spans="1:8" x14ac:dyDescent="0.2">
      <c r="A13" s="35"/>
      <c r="B13" s="142" t="s">
        <v>68</v>
      </c>
      <c r="C13" s="49">
        <v>4</v>
      </c>
      <c r="D13" s="44">
        <v>1.7641584743557515E-5</v>
      </c>
      <c r="E13" s="49">
        <v>56</v>
      </c>
      <c r="F13" s="44">
        <v>2.375659669783306E-4</v>
      </c>
      <c r="G13" s="47">
        <v>13</v>
      </c>
      <c r="H13" s="48" t="s">
        <v>73</v>
      </c>
    </row>
    <row r="14" spans="1:8" x14ac:dyDescent="0.2">
      <c r="A14" s="35"/>
      <c r="B14" s="142" t="s">
        <v>69</v>
      </c>
      <c r="C14" s="49">
        <v>49992</v>
      </c>
      <c r="D14" s="44">
        <v>0.22048452612498182</v>
      </c>
      <c r="E14" s="49">
        <v>53305</v>
      </c>
      <c r="F14" s="44">
        <v>0.22613310481749843</v>
      </c>
      <c r="G14" s="47">
        <v>6.6270603296527453E-2</v>
      </c>
      <c r="H14" s="48" t="s">
        <v>177</v>
      </c>
    </row>
    <row r="15" spans="1:8" x14ac:dyDescent="0.2">
      <c r="A15" s="35"/>
      <c r="B15" s="142" t="s">
        <v>70</v>
      </c>
      <c r="C15" s="49">
        <v>56836</v>
      </c>
      <c r="D15" s="44">
        <v>0.25066927762120872</v>
      </c>
      <c r="E15" s="49">
        <v>63758</v>
      </c>
      <c r="F15" s="44">
        <v>0.27047733790365003</v>
      </c>
      <c r="G15" s="47">
        <v>0.12178900696741501</v>
      </c>
      <c r="H15" s="48" t="s">
        <v>178</v>
      </c>
    </row>
    <row r="16" spans="1:8" x14ac:dyDescent="0.2">
      <c r="A16" s="35"/>
      <c r="B16" s="142" t="s">
        <v>71</v>
      </c>
      <c r="C16" s="49">
        <v>6825</v>
      </c>
      <c r="D16" s="44">
        <v>3.0100953968695009E-2</v>
      </c>
      <c r="E16" s="49">
        <v>6527</v>
      </c>
      <c r="F16" s="44">
        <v>2.7689161901206495E-2</v>
      </c>
      <c r="G16" s="47">
        <v>-4.3663003663003686E-2</v>
      </c>
      <c r="H16" s="46" t="s">
        <v>179</v>
      </c>
    </row>
    <row r="17" spans="1:8" x14ac:dyDescent="0.2">
      <c r="A17" s="35"/>
      <c r="B17" s="142" t="s">
        <v>72</v>
      </c>
      <c r="C17" s="49">
        <v>0</v>
      </c>
      <c r="D17" s="44">
        <v>0</v>
      </c>
      <c r="E17" s="49">
        <v>0</v>
      </c>
      <c r="F17" s="44">
        <v>0</v>
      </c>
      <c r="G17" s="47" t="s">
        <v>93</v>
      </c>
      <c r="H17" s="48" t="s">
        <v>73</v>
      </c>
    </row>
    <row r="18" spans="1:8" x14ac:dyDescent="0.2">
      <c r="A18" s="35"/>
      <c r="B18" s="143" t="s">
        <v>189</v>
      </c>
      <c r="C18" s="59">
        <v>0</v>
      </c>
      <c r="D18" s="52">
        <v>1.764158474355515E-4</v>
      </c>
      <c r="E18" s="59">
        <v>0</v>
      </c>
      <c r="F18" s="52">
        <v>8.4844988206489447E-5</v>
      </c>
      <c r="G18" s="53"/>
      <c r="H18" s="54" t="s">
        <v>73</v>
      </c>
    </row>
    <row r="19" spans="1:8" x14ac:dyDescent="0.2">
      <c r="A19" s="35"/>
      <c r="B19" s="35" t="s">
        <v>62</v>
      </c>
      <c r="C19" s="35"/>
      <c r="D19" s="35"/>
      <c r="E19" s="35"/>
      <c r="F19" s="35"/>
      <c r="G19" s="35"/>
      <c r="H19" s="35"/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4" customWidth="1"/>
    <col min="2" max="2" width="8.140625" style="4" customWidth="1"/>
    <col min="3" max="3" width="20.140625" style="4" customWidth="1"/>
    <col min="4" max="12" width="10.5703125" style="4" customWidth="1"/>
    <col min="13" max="13" width="1.7109375" style="4" customWidth="1"/>
    <col min="14" max="14" width="1.42578125" style="4" customWidth="1"/>
    <col min="15" max="15" width="9.140625" style="4"/>
    <col min="16" max="16" width="16.7109375" style="4" bestFit="1" customWidth="1"/>
    <col min="17" max="21" width="10.42578125" style="4" customWidth="1"/>
    <col min="22" max="22" width="12.7109375" style="4" customWidth="1"/>
    <col min="23" max="23" width="12" style="4" customWidth="1"/>
    <col min="24" max="24" width="11.140625" style="4" customWidth="1"/>
    <col min="25" max="25" width="16.42578125" style="4" customWidth="1"/>
    <col min="26" max="30" width="9.140625" style="4"/>
    <col min="31" max="31" width="12.140625" style="4" customWidth="1"/>
    <col min="32" max="32" width="11.42578125" style="4" customWidth="1"/>
    <col min="33" max="16384" width="9.140625" style="4"/>
  </cols>
  <sheetData>
    <row r="1" spans="2:22" x14ac:dyDescent="0.2">
      <c r="B1" s="35" t="s">
        <v>3</v>
      </c>
      <c r="D1" s="2"/>
      <c r="L1" s="3"/>
      <c r="P1" s="1"/>
      <c r="V1" s="60">
        <v>45784</v>
      </c>
    </row>
    <row r="2" spans="2:22" x14ac:dyDescent="0.2">
      <c r="D2" s="2"/>
      <c r="L2" s="3"/>
      <c r="O2" s="116" t="s">
        <v>108</v>
      </c>
      <c r="P2" s="116"/>
      <c r="Q2" s="116"/>
      <c r="R2" s="116"/>
      <c r="S2" s="116"/>
      <c r="T2" s="116"/>
      <c r="U2" s="116"/>
      <c r="V2" s="116"/>
    </row>
    <row r="3" spans="2:22" ht="14.45" customHeight="1" x14ac:dyDescent="0.2">
      <c r="B3" s="89" t="s">
        <v>150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32"/>
      <c r="N3" s="35"/>
      <c r="O3" s="116"/>
      <c r="P3" s="116"/>
      <c r="Q3" s="116"/>
      <c r="R3" s="116"/>
      <c r="S3" s="116"/>
      <c r="T3" s="116"/>
      <c r="U3" s="116"/>
      <c r="V3" s="116"/>
    </row>
    <row r="4" spans="2:22" ht="14.45" customHeight="1" x14ac:dyDescent="0.2">
      <c r="B4" s="84" t="s">
        <v>151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32"/>
      <c r="N4" s="35"/>
      <c r="O4" s="84" t="s">
        <v>109</v>
      </c>
      <c r="P4" s="84"/>
      <c r="Q4" s="84"/>
      <c r="R4" s="84"/>
      <c r="S4" s="84"/>
      <c r="T4" s="84"/>
      <c r="U4" s="84"/>
      <c r="V4" s="84"/>
    </row>
    <row r="5" spans="2:22" ht="14.45" customHeight="1" thickBot="1" x14ac:dyDescent="0.25">
      <c r="B5" s="36"/>
      <c r="C5" s="36"/>
      <c r="D5" s="36"/>
      <c r="E5" s="36"/>
      <c r="F5" s="36"/>
      <c r="G5" s="36"/>
      <c r="H5" s="36"/>
      <c r="I5" s="36"/>
      <c r="J5" s="36"/>
      <c r="K5" s="32"/>
      <c r="L5" s="9" t="s">
        <v>4</v>
      </c>
      <c r="M5" s="32"/>
      <c r="N5" s="32"/>
      <c r="O5" s="55"/>
      <c r="P5" s="55"/>
      <c r="Q5" s="55"/>
      <c r="R5" s="55"/>
      <c r="S5" s="55"/>
      <c r="T5" s="55"/>
      <c r="U5" s="55"/>
      <c r="V5" s="9" t="s">
        <v>4</v>
      </c>
    </row>
    <row r="6" spans="2:22" ht="14.45" customHeight="1" x14ac:dyDescent="0.2">
      <c r="B6" s="100" t="s">
        <v>0</v>
      </c>
      <c r="C6" s="114" t="s">
        <v>1</v>
      </c>
      <c r="D6" s="90" t="s">
        <v>128</v>
      </c>
      <c r="E6" s="91"/>
      <c r="F6" s="91"/>
      <c r="G6" s="91"/>
      <c r="H6" s="91"/>
      <c r="I6" s="92"/>
      <c r="J6" s="90" t="s">
        <v>120</v>
      </c>
      <c r="K6" s="91"/>
      <c r="L6" s="92"/>
      <c r="M6" s="32"/>
      <c r="N6" s="32"/>
      <c r="O6" s="100" t="s">
        <v>0</v>
      </c>
      <c r="P6" s="114" t="s">
        <v>1</v>
      </c>
      <c r="Q6" s="90" t="s">
        <v>134</v>
      </c>
      <c r="R6" s="91"/>
      <c r="S6" s="91"/>
      <c r="T6" s="91"/>
      <c r="U6" s="91"/>
      <c r="V6" s="92"/>
    </row>
    <row r="7" spans="2:22" ht="14.45" customHeight="1" thickBot="1" x14ac:dyDescent="0.25">
      <c r="B7" s="101"/>
      <c r="C7" s="115"/>
      <c r="D7" s="93" t="s">
        <v>129</v>
      </c>
      <c r="E7" s="94"/>
      <c r="F7" s="94"/>
      <c r="G7" s="94"/>
      <c r="H7" s="94"/>
      <c r="I7" s="95"/>
      <c r="J7" s="93" t="s">
        <v>121</v>
      </c>
      <c r="K7" s="94"/>
      <c r="L7" s="95"/>
      <c r="M7" s="32"/>
      <c r="N7" s="32"/>
      <c r="O7" s="101"/>
      <c r="P7" s="115"/>
      <c r="Q7" s="93" t="s">
        <v>135</v>
      </c>
      <c r="R7" s="94"/>
      <c r="S7" s="94"/>
      <c r="T7" s="94"/>
      <c r="U7" s="94"/>
      <c r="V7" s="95"/>
    </row>
    <row r="8" spans="2:22" ht="14.45" customHeight="1" x14ac:dyDescent="0.2">
      <c r="B8" s="101"/>
      <c r="C8" s="115"/>
      <c r="D8" s="106">
        <v>2025</v>
      </c>
      <c r="E8" s="107"/>
      <c r="F8" s="106">
        <v>2024</v>
      </c>
      <c r="G8" s="107"/>
      <c r="H8" s="104" t="s">
        <v>5</v>
      </c>
      <c r="I8" s="104" t="s">
        <v>43</v>
      </c>
      <c r="J8" s="104">
        <v>2025</v>
      </c>
      <c r="K8" s="104" t="s">
        <v>130</v>
      </c>
      <c r="L8" s="96" t="s">
        <v>132</v>
      </c>
      <c r="M8" s="32"/>
      <c r="N8" s="32"/>
      <c r="O8" s="101"/>
      <c r="P8" s="115"/>
      <c r="Q8" s="106">
        <v>2024</v>
      </c>
      <c r="R8" s="107"/>
      <c r="S8" s="106">
        <v>2023</v>
      </c>
      <c r="T8" s="107"/>
      <c r="U8" s="104" t="s">
        <v>5</v>
      </c>
      <c r="V8" s="96" t="s">
        <v>58</v>
      </c>
    </row>
    <row r="9" spans="2:22" ht="14.45" customHeight="1" thickBot="1" x14ac:dyDescent="0.25">
      <c r="B9" s="98" t="s">
        <v>6</v>
      </c>
      <c r="C9" s="110" t="s">
        <v>7</v>
      </c>
      <c r="D9" s="108"/>
      <c r="E9" s="109"/>
      <c r="F9" s="108"/>
      <c r="G9" s="109"/>
      <c r="H9" s="105"/>
      <c r="I9" s="105"/>
      <c r="J9" s="105"/>
      <c r="K9" s="105"/>
      <c r="L9" s="97"/>
      <c r="M9" s="32"/>
      <c r="N9" s="32"/>
      <c r="O9" s="98" t="s">
        <v>6</v>
      </c>
      <c r="P9" s="110" t="s">
        <v>7</v>
      </c>
      <c r="Q9" s="108"/>
      <c r="R9" s="109"/>
      <c r="S9" s="108"/>
      <c r="T9" s="109"/>
      <c r="U9" s="105"/>
      <c r="V9" s="97"/>
    </row>
    <row r="10" spans="2:22" ht="14.45" customHeight="1" x14ac:dyDescent="0.2">
      <c r="B10" s="98"/>
      <c r="C10" s="110"/>
      <c r="D10" s="10" t="s">
        <v>8</v>
      </c>
      <c r="E10" s="11" t="s">
        <v>2</v>
      </c>
      <c r="F10" s="10" t="s">
        <v>8</v>
      </c>
      <c r="G10" s="11" t="s">
        <v>2</v>
      </c>
      <c r="H10" s="87" t="s">
        <v>9</v>
      </c>
      <c r="I10" s="87" t="s">
        <v>44</v>
      </c>
      <c r="J10" s="87" t="s">
        <v>8</v>
      </c>
      <c r="K10" s="87" t="s">
        <v>131</v>
      </c>
      <c r="L10" s="112" t="s">
        <v>133</v>
      </c>
      <c r="M10" s="32"/>
      <c r="N10" s="32"/>
      <c r="O10" s="98"/>
      <c r="P10" s="110"/>
      <c r="Q10" s="10" t="s">
        <v>8</v>
      </c>
      <c r="R10" s="11" t="s">
        <v>2</v>
      </c>
      <c r="S10" s="10" t="s">
        <v>8</v>
      </c>
      <c r="T10" s="11" t="s">
        <v>2</v>
      </c>
      <c r="U10" s="87" t="s">
        <v>9</v>
      </c>
      <c r="V10" s="112" t="s">
        <v>59</v>
      </c>
    </row>
    <row r="11" spans="2:22" ht="14.45" customHeight="1" thickBot="1" x14ac:dyDescent="0.25">
      <c r="B11" s="99"/>
      <c r="C11" s="111"/>
      <c r="D11" s="13" t="s">
        <v>10</v>
      </c>
      <c r="E11" s="14" t="s">
        <v>11</v>
      </c>
      <c r="F11" s="13" t="s">
        <v>10</v>
      </c>
      <c r="G11" s="14" t="s">
        <v>11</v>
      </c>
      <c r="H11" s="88"/>
      <c r="I11" s="88"/>
      <c r="J11" s="88" t="s">
        <v>10</v>
      </c>
      <c r="K11" s="88"/>
      <c r="L11" s="113"/>
      <c r="M11" s="32"/>
      <c r="N11" s="32"/>
      <c r="O11" s="99"/>
      <c r="P11" s="111"/>
      <c r="Q11" s="13" t="s">
        <v>10</v>
      </c>
      <c r="R11" s="14" t="s">
        <v>11</v>
      </c>
      <c r="S11" s="13" t="s">
        <v>10</v>
      </c>
      <c r="T11" s="14" t="s">
        <v>11</v>
      </c>
      <c r="U11" s="88"/>
      <c r="V11" s="113"/>
    </row>
    <row r="12" spans="2:22" ht="14.45" customHeight="1" thickBot="1" x14ac:dyDescent="0.25">
      <c r="B12" s="16">
        <v>1</v>
      </c>
      <c r="C12" s="17" t="s">
        <v>19</v>
      </c>
      <c r="D12" s="18">
        <v>2235</v>
      </c>
      <c r="E12" s="19">
        <v>0.15367161716171618</v>
      </c>
      <c r="F12" s="18">
        <v>2811</v>
      </c>
      <c r="G12" s="19">
        <v>0.2069193963930806</v>
      </c>
      <c r="H12" s="20">
        <v>-0.20490928495197436</v>
      </c>
      <c r="I12" s="37">
        <v>0</v>
      </c>
      <c r="J12" s="18">
        <v>2652</v>
      </c>
      <c r="K12" s="20">
        <v>-0.15723981900452488</v>
      </c>
      <c r="L12" s="37">
        <v>0</v>
      </c>
      <c r="M12" s="32"/>
      <c r="N12" s="32"/>
      <c r="O12" s="16">
        <v>1</v>
      </c>
      <c r="P12" s="17" t="s">
        <v>19</v>
      </c>
      <c r="Q12" s="18">
        <v>13431</v>
      </c>
      <c r="R12" s="19">
        <v>0.1688626819884835</v>
      </c>
      <c r="S12" s="18">
        <v>15339</v>
      </c>
      <c r="T12" s="19">
        <v>0.21271078322609274</v>
      </c>
      <c r="U12" s="20">
        <v>-0.12438881283004111</v>
      </c>
      <c r="V12" s="37">
        <v>0</v>
      </c>
    </row>
    <row r="13" spans="2:22" ht="14.45" customHeight="1" thickBot="1" x14ac:dyDescent="0.25">
      <c r="B13" s="21">
        <v>2</v>
      </c>
      <c r="C13" s="22" t="s">
        <v>22</v>
      </c>
      <c r="D13" s="23">
        <v>1229</v>
      </c>
      <c r="E13" s="24">
        <v>8.4502200220022E-2</v>
      </c>
      <c r="F13" s="23">
        <v>1335</v>
      </c>
      <c r="G13" s="24">
        <v>9.8270150901729844E-2</v>
      </c>
      <c r="H13" s="25">
        <v>-7.940074906367045E-2</v>
      </c>
      <c r="I13" s="38">
        <v>1</v>
      </c>
      <c r="J13" s="23">
        <v>1294</v>
      </c>
      <c r="K13" s="25">
        <v>-5.0231839258114364E-2</v>
      </c>
      <c r="L13" s="38">
        <v>0</v>
      </c>
      <c r="M13" s="32"/>
      <c r="N13" s="32"/>
      <c r="O13" s="21">
        <v>2</v>
      </c>
      <c r="P13" s="22" t="s">
        <v>22</v>
      </c>
      <c r="Q13" s="23">
        <v>6873</v>
      </c>
      <c r="R13" s="24">
        <v>8.6411526565918176E-2</v>
      </c>
      <c r="S13" s="23">
        <v>6571</v>
      </c>
      <c r="T13" s="24">
        <v>9.1122143332593747E-2</v>
      </c>
      <c r="U13" s="25">
        <v>4.5959519099071588E-2</v>
      </c>
      <c r="V13" s="38">
        <v>1</v>
      </c>
    </row>
    <row r="14" spans="2:22" ht="14.45" customHeight="1" thickBot="1" x14ac:dyDescent="0.25">
      <c r="B14" s="16">
        <v>3</v>
      </c>
      <c r="C14" s="17" t="s">
        <v>18</v>
      </c>
      <c r="D14" s="18">
        <v>1222</v>
      </c>
      <c r="E14" s="19">
        <v>8.4020902090209015E-2</v>
      </c>
      <c r="F14" s="18">
        <v>1009</v>
      </c>
      <c r="G14" s="19">
        <v>7.4273095325726901E-2</v>
      </c>
      <c r="H14" s="20">
        <v>0.21110009910802785</v>
      </c>
      <c r="I14" s="37">
        <v>1</v>
      </c>
      <c r="J14" s="18">
        <v>1106</v>
      </c>
      <c r="K14" s="20">
        <v>0.10488245931283902</v>
      </c>
      <c r="L14" s="37">
        <v>0</v>
      </c>
      <c r="M14" s="32"/>
      <c r="N14" s="32"/>
      <c r="O14" s="16">
        <v>3</v>
      </c>
      <c r="P14" s="17" t="s">
        <v>18</v>
      </c>
      <c r="Q14" s="18">
        <v>6313</v>
      </c>
      <c r="R14" s="19">
        <v>7.9370866755513095E-2</v>
      </c>
      <c r="S14" s="18">
        <v>4497</v>
      </c>
      <c r="T14" s="19">
        <v>6.2361326824938987E-2</v>
      </c>
      <c r="U14" s="20">
        <v>0.40382477207026901</v>
      </c>
      <c r="V14" s="37">
        <v>2</v>
      </c>
    </row>
    <row r="15" spans="2:22" ht="14.45" customHeight="1" thickBot="1" x14ac:dyDescent="0.25">
      <c r="B15" s="21">
        <v>4</v>
      </c>
      <c r="C15" s="22" t="s">
        <v>17</v>
      </c>
      <c r="D15" s="23">
        <v>1205</v>
      </c>
      <c r="E15" s="24">
        <v>8.2852035203520358E-2</v>
      </c>
      <c r="F15" s="23">
        <v>1467</v>
      </c>
      <c r="G15" s="24">
        <v>0.10798675009201325</v>
      </c>
      <c r="H15" s="25">
        <v>-0.17859577368779822</v>
      </c>
      <c r="I15" s="38">
        <v>-2</v>
      </c>
      <c r="J15" s="23">
        <v>1095</v>
      </c>
      <c r="K15" s="25">
        <v>0.10045662100456632</v>
      </c>
      <c r="L15" s="38">
        <v>0</v>
      </c>
      <c r="M15" s="32"/>
      <c r="N15" s="32"/>
      <c r="O15" s="21">
        <v>4</v>
      </c>
      <c r="P15" s="22" t="s">
        <v>17</v>
      </c>
      <c r="Q15" s="23">
        <v>5732</v>
      </c>
      <c r="R15" s="24">
        <v>7.2066182202217804E-2</v>
      </c>
      <c r="S15" s="23">
        <v>7313</v>
      </c>
      <c r="T15" s="24">
        <v>0.10141169292212114</v>
      </c>
      <c r="U15" s="25">
        <v>-0.21619034595925068</v>
      </c>
      <c r="V15" s="38">
        <v>-2</v>
      </c>
    </row>
    <row r="16" spans="2:22" ht="14.45" customHeight="1" thickBot="1" x14ac:dyDescent="0.25">
      <c r="B16" s="16">
        <v>5</v>
      </c>
      <c r="C16" s="17" t="s">
        <v>29</v>
      </c>
      <c r="D16" s="18">
        <v>1000</v>
      </c>
      <c r="E16" s="19">
        <v>6.8756875687568761E-2</v>
      </c>
      <c r="F16" s="18">
        <v>608</v>
      </c>
      <c r="G16" s="19">
        <v>4.4755244755244755E-2</v>
      </c>
      <c r="H16" s="20">
        <v>0.64473684210526305</v>
      </c>
      <c r="I16" s="37">
        <v>1</v>
      </c>
      <c r="J16" s="18">
        <v>1063</v>
      </c>
      <c r="K16" s="20">
        <v>-5.9266227657572945E-2</v>
      </c>
      <c r="L16" s="37">
        <v>0</v>
      </c>
      <c r="M16" s="32"/>
      <c r="N16" s="32"/>
      <c r="O16" s="16">
        <v>5</v>
      </c>
      <c r="P16" s="17" t="s">
        <v>23</v>
      </c>
      <c r="Q16" s="18">
        <v>5007</v>
      </c>
      <c r="R16" s="19">
        <v>6.2951042269104071E-2</v>
      </c>
      <c r="S16" s="18">
        <v>4590</v>
      </c>
      <c r="T16" s="19">
        <v>6.3650987353006436E-2</v>
      </c>
      <c r="U16" s="20">
        <v>9.0849673202614278E-2</v>
      </c>
      <c r="V16" s="37">
        <v>-1</v>
      </c>
    </row>
    <row r="17" spans="2:22" ht="14.45" customHeight="1" thickBot="1" x14ac:dyDescent="0.25">
      <c r="B17" s="21">
        <v>6</v>
      </c>
      <c r="C17" s="22" t="s">
        <v>23</v>
      </c>
      <c r="D17" s="23">
        <v>834</v>
      </c>
      <c r="E17" s="24">
        <v>5.7343234323432343E-2</v>
      </c>
      <c r="F17" s="23">
        <v>816</v>
      </c>
      <c r="G17" s="24">
        <v>6.0066249539933753E-2</v>
      </c>
      <c r="H17" s="25">
        <v>2.2058823529411686E-2</v>
      </c>
      <c r="I17" s="38">
        <v>-1</v>
      </c>
      <c r="J17" s="23">
        <v>845</v>
      </c>
      <c r="K17" s="25">
        <v>-1.3017751479289963E-2</v>
      </c>
      <c r="L17" s="38">
        <v>0</v>
      </c>
      <c r="M17" s="32"/>
      <c r="N17" s="32"/>
      <c r="O17" s="21">
        <v>6</v>
      </c>
      <c r="P17" s="22" t="s">
        <v>29</v>
      </c>
      <c r="Q17" s="23">
        <v>4976</v>
      </c>
      <c r="R17" s="24">
        <v>6.2561291458170937E-2</v>
      </c>
      <c r="S17" s="23">
        <v>3959</v>
      </c>
      <c r="T17" s="24">
        <v>5.4900710006656313E-2</v>
      </c>
      <c r="U17" s="25">
        <v>0.25688305127557465</v>
      </c>
      <c r="V17" s="38">
        <v>0</v>
      </c>
    </row>
    <row r="18" spans="2:22" ht="14.45" customHeight="1" thickBot="1" x14ac:dyDescent="0.25">
      <c r="B18" s="16">
        <v>7</v>
      </c>
      <c r="C18" s="17" t="s">
        <v>85</v>
      </c>
      <c r="D18" s="18">
        <v>780</v>
      </c>
      <c r="E18" s="19">
        <v>5.3630363036303627E-2</v>
      </c>
      <c r="F18" s="18">
        <v>425</v>
      </c>
      <c r="G18" s="19">
        <v>3.1284504968715494E-2</v>
      </c>
      <c r="H18" s="20">
        <v>0.83529411764705874</v>
      </c>
      <c r="I18" s="37">
        <v>2</v>
      </c>
      <c r="J18" s="18">
        <v>784</v>
      </c>
      <c r="K18" s="20">
        <v>-5.1020408163264808E-3</v>
      </c>
      <c r="L18" s="37">
        <v>0</v>
      </c>
      <c r="M18" s="32"/>
      <c r="N18" s="32"/>
      <c r="O18" s="16">
        <v>7</v>
      </c>
      <c r="P18" s="17" t="s">
        <v>85</v>
      </c>
      <c r="Q18" s="18">
        <v>3462</v>
      </c>
      <c r="R18" s="19">
        <v>4.3526364756468608E-2</v>
      </c>
      <c r="S18" s="18">
        <v>1187</v>
      </c>
      <c r="T18" s="19">
        <v>1.6460505879742623E-2</v>
      </c>
      <c r="U18" s="20">
        <v>1.9165964616680706</v>
      </c>
      <c r="V18" s="37">
        <v>11</v>
      </c>
    </row>
    <row r="19" spans="2:22" ht="14.45" customHeight="1" thickBot="1" x14ac:dyDescent="0.25">
      <c r="B19" s="21">
        <v>8</v>
      </c>
      <c r="C19" s="22" t="s">
        <v>24</v>
      </c>
      <c r="D19" s="23">
        <v>636</v>
      </c>
      <c r="E19" s="24">
        <v>4.3729372937293731E-2</v>
      </c>
      <c r="F19" s="23">
        <v>463</v>
      </c>
      <c r="G19" s="24">
        <v>3.408170776591829E-2</v>
      </c>
      <c r="H19" s="25">
        <v>0.37365010799136078</v>
      </c>
      <c r="I19" s="38">
        <v>0</v>
      </c>
      <c r="J19" s="23">
        <v>453</v>
      </c>
      <c r="K19" s="25">
        <v>0.4039735099337749</v>
      </c>
      <c r="L19" s="38">
        <v>1</v>
      </c>
      <c r="M19" s="32"/>
      <c r="N19" s="32"/>
      <c r="O19" s="21">
        <v>8</v>
      </c>
      <c r="P19" s="22" t="s">
        <v>24</v>
      </c>
      <c r="Q19" s="23">
        <v>3023</v>
      </c>
      <c r="R19" s="24">
        <v>3.8006990369383188E-2</v>
      </c>
      <c r="S19" s="23">
        <v>3193</v>
      </c>
      <c r="T19" s="24">
        <v>4.427834479698247E-2</v>
      </c>
      <c r="U19" s="25">
        <v>-5.3241465706232338E-2</v>
      </c>
      <c r="V19" s="38">
        <v>-1</v>
      </c>
    </row>
    <row r="20" spans="2:22" ht="14.45" customHeight="1" thickBot="1" x14ac:dyDescent="0.25">
      <c r="B20" s="16">
        <v>9</v>
      </c>
      <c r="C20" s="17" t="s">
        <v>80</v>
      </c>
      <c r="D20" s="18">
        <v>417</v>
      </c>
      <c r="E20" s="19">
        <v>2.8671617161716172E-2</v>
      </c>
      <c r="F20" s="18">
        <v>257</v>
      </c>
      <c r="G20" s="19">
        <v>1.8917924181082076E-2</v>
      </c>
      <c r="H20" s="20">
        <v>0.62256809338521402</v>
      </c>
      <c r="I20" s="37">
        <v>7</v>
      </c>
      <c r="J20" s="18">
        <v>389</v>
      </c>
      <c r="K20" s="20">
        <v>7.1979434447300816E-2</v>
      </c>
      <c r="L20" s="37">
        <v>1</v>
      </c>
      <c r="M20" s="32"/>
      <c r="N20" s="32"/>
      <c r="O20" s="16">
        <v>9</v>
      </c>
      <c r="P20" s="17" t="s">
        <v>57</v>
      </c>
      <c r="Q20" s="18">
        <v>2285</v>
      </c>
      <c r="R20" s="19">
        <v>2.8728406547813622E-2</v>
      </c>
      <c r="S20" s="18">
        <v>1514</v>
      </c>
      <c r="T20" s="19">
        <v>2.0995118704237852E-2</v>
      </c>
      <c r="U20" s="20">
        <v>0.50924702774108321</v>
      </c>
      <c r="V20" s="37">
        <v>5</v>
      </c>
    </row>
    <row r="21" spans="2:22" ht="14.45" customHeight="1" thickBot="1" x14ac:dyDescent="0.25">
      <c r="B21" s="21">
        <v>10</v>
      </c>
      <c r="C21" s="22" t="s">
        <v>33</v>
      </c>
      <c r="D21" s="23">
        <v>366</v>
      </c>
      <c r="E21" s="24">
        <v>2.5165016501650164E-2</v>
      </c>
      <c r="F21" s="23">
        <v>273</v>
      </c>
      <c r="G21" s="24">
        <v>2.0095693779904306E-2</v>
      </c>
      <c r="H21" s="25">
        <v>0.34065934065934056</v>
      </c>
      <c r="I21" s="38">
        <v>5</v>
      </c>
      <c r="J21" s="23">
        <v>648</v>
      </c>
      <c r="K21" s="25">
        <v>-0.43518518518518523</v>
      </c>
      <c r="L21" s="38">
        <v>-2</v>
      </c>
      <c r="M21" s="32"/>
      <c r="N21" s="32"/>
      <c r="O21" s="21">
        <v>10</v>
      </c>
      <c r="P21" s="22" t="s">
        <v>33</v>
      </c>
      <c r="Q21" s="23">
        <v>2277</v>
      </c>
      <c r="R21" s="24">
        <v>2.8627825693379266E-2</v>
      </c>
      <c r="S21" s="23">
        <v>1737</v>
      </c>
      <c r="T21" s="24">
        <v>2.4087530508098514E-2</v>
      </c>
      <c r="U21" s="25">
        <v>0.31088082901554404</v>
      </c>
      <c r="V21" s="38">
        <v>3</v>
      </c>
    </row>
    <row r="22" spans="2:22" ht="14.45" customHeight="1" thickBot="1" x14ac:dyDescent="0.25">
      <c r="B22" s="16">
        <v>11</v>
      </c>
      <c r="C22" s="17" t="s">
        <v>99</v>
      </c>
      <c r="D22" s="18">
        <v>363</v>
      </c>
      <c r="E22" s="19">
        <v>2.4958745874587459E-2</v>
      </c>
      <c r="F22" s="18">
        <v>5</v>
      </c>
      <c r="G22" s="19">
        <v>3.6805299963194699E-4</v>
      </c>
      <c r="H22" s="20">
        <v>71.599999999999994</v>
      </c>
      <c r="I22" s="37">
        <v>24</v>
      </c>
      <c r="J22" s="18">
        <v>337</v>
      </c>
      <c r="K22" s="20">
        <v>7.71513353115727E-2</v>
      </c>
      <c r="L22" s="37">
        <v>3</v>
      </c>
      <c r="M22" s="32"/>
      <c r="N22" s="32"/>
      <c r="O22" s="16">
        <v>11</v>
      </c>
      <c r="P22" s="17" t="s">
        <v>30</v>
      </c>
      <c r="Q22" s="18">
        <v>2191</v>
      </c>
      <c r="R22" s="19">
        <v>2.7546581508209912E-2</v>
      </c>
      <c r="S22" s="18">
        <v>2872</v>
      </c>
      <c r="T22" s="19">
        <v>3.9826935877523853E-2</v>
      </c>
      <c r="U22" s="20">
        <v>-0.23711699164345401</v>
      </c>
      <c r="V22" s="37">
        <v>-3</v>
      </c>
    </row>
    <row r="23" spans="2:22" ht="14.45" customHeight="1" thickBot="1" x14ac:dyDescent="0.25">
      <c r="B23" s="21">
        <v>12</v>
      </c>
      <c r="C23" s="22" t="s">
        <v>30</v>
      </c>
      <c r="D23" s="23">
        <v>362</v>
      </c>
      <c r="E23" s="24">
        <v>2.4889988998899892E-2</v>
      </c>
      <c r="F23" s="23">
        <v>544</v>
      </c>
      <c r="G23" s="24">
        <v>4.0044166359955835E-2</v>
      </c>
      <c r="H23" s="25">
        <v>-0.3345588235294118</v>
      </c>
      <c r="I23" s="38">
        <v>-5</v>
      </c>
      <c r="J23" s="23">
        <v>388</v>
      </c>
      <c r="K23" s="25">
        <v>-6.7010309278350499E-2</v>
      </c>
      <c r="L23" s="38">
        <v>-1</v>
      </c>
      <c r="M23" s="32"/>
      <c r="N23" s="32"/>
      <c r="O23" s="21">
        <v>12</v>
      </c>
      <c r="P23" s="22" t="s">
        <v>32</v>
      </c>
      <c r="Q23" s="23">
        <v>2021</v>
      </c>
      <c r="R23" s="24">
        <v>2.5409238351479797E-2</v>
      </c>
      <c r="S23" s="23">
        <v>1760</v>
      </c>
      <c r="T23" s="24">
        <v>2.440647881073885E-2</v>
      </c>
      <c r="U23" s="25">
        <v>0.14829545454545445</v>
      </c>
      <c r="V23" s="38">
        <v>0</v>
      </c>
    </row>
    <row r="24" spans="2:22" ht="14.45" customHeight="1" thickBot="1" x14ac:dyDescent="0.25">
      <c r="B24" s="16">
        <v>13</v>
      </c>
      <c r="C24" s="17" t="s">
        <v>31</v>
      </c>
      <c r="D24" s="18">
        <v>349</v>
      </c>
      <c r="E24" s="19">
        <v>2.3996149614961496E-2</v>
      </c>
      <c r="F24" s="18">
        <v>366</v>
      </c>
      <c r="G24" s="19">
        <v>2.6941479573058522E-2</v>
      </c>
      <c r="H24" s="20">
        <v>-4.6448087431694041E-2</v>
      </c>
      <c r="I24" s="37">
        <v>0</v>
      </c>
      <c r="J24" s="18">
        <v>299</v>
      </c>
      <c r="K24" s="20">
        <v>0.16722408026755864</v>
      </c>
      <c r="L24" s="37">
        <v>2</v>
      </c>
      <c r="M24" s="32"/>
      <c r="N24" s="32"/>
      <c r="O24" s="16">
        <v>13</v>
      </c>
      <c r="P24" s="17" t="s">
        <v>25</v>
      </c>
      <c r="Q24" s="18">
        <v>1730</v>
      </c>
      <c r="R24" s="19">
        <v>2.1750609771430007E-2</v>
      </c>
      <c r="S24" s="18">
        <v>1395</v>
      </c>
      <c r="T24" s="19">
        <v>1.9344907921011758E-2</v>
      </c>
      <c r="U24" s="20">
        <v>0.24014336917562717</v>
      </c>
      <c r="V24" s="37">
        <v>2</v>
      </c>
    </row>
    <row r="25" spans="2:22" ht="14.45" customHeight="1" thickBot="1" x14ac:dyDescent="0.25">
      <c r="B25" s="21">
        <v>14</v>
      </c>
      <c r="C25" s="22" t="s">
        <v>16</v>
      </c>
      <c r="D25" s="23">
        <v>328</v>
      </c>
      <c r="E25" s="24">
        <v>2.2552255225522552E-2</v>
      </c>
      <c r="F25" s="23">
        <v>217</v>
      </c>
      <c r="G25" s="24">
        <v>1.59735001840265E-2</v>
      </c>
      <c r="H25" s="25">
        <v>0.51152073732718883</v>
      </c>
      <c r="I25" s="38">
        <v>3</v>
      </c>
      <c r="J25" s="23">
        <v>350</v>
      </c>
      <c r="K25" s="25">
        <v>-6.2857142857142834E-2</v>
      </c>
      <c r="L25" s="38">
        <v>-1</v>
      </c>
      <c r="M25" s="32"/>
      <c r="N25" s="32"/>
      <c r="O25" s="21">
        <v>14</v>
      </c>
      <c r="P25" s="22" t="s">
        <v>80</v>
      </c>
      <c r="Q25" s="23">
        <v>1709</v>
      </c>
      <c r="R25" s="24">
        <v>2.1486585028539819E-2</v>
      </c>
      <c r="S25" s="23">
        <v>1261</v>
      </c>
      <c r="T25" s="24">
        <v>1.7486687375194144E-2</v>
      </c>
      <c r="U25" s="25">
        <v>0.35527359238699452</v>
      </c>
      <c r="V25" s="38">
        <v>3</v>
      </c>
    </row>
    <row r="26" spans="2:22" ht="14.45" customHeight="1" thickBot="1" x14ac:dyDescent="0.25">
      <c r="B26" s="16">
        <v>15</v>
      </c>
      <c r="C26" s="17" t="s">
        <v>21</v>
      </c>
      <c r="D26" s="18">
        <v>277</v>
      </c>
      <c r="E26" s="19">
        <v>1.9045654565456545E-2</v>
      </c>
      <c r="F26" s="18">
        <v>211</v>
      </c>
      <c r="G26" s="19">
        <v>1.5531836584468163E-2</v>
      </c>
      <c r="H26" s="20">
        <v>0.31279620853080559</v>
      </c>
      <c r="I26" s="37">
        <v>3</v>
      </c>
      <c r="J26" s="18">
        <v>299</v>
      </c>
      <c r="K26" s="20">
        <v>-7.3578595317725703E-2</v>
      </c>
      <c r="L26" s="37">
        <v>0</v>
      </c>
      <c r="M26" s="32"/>
      <c r="N26" s="32"/>
      <c r="O26" s="16">
        <v>15</v>
      </c>
      <c r="P26" s="17" t="s">
        <v>21</v>
      </c>
      <c r="Q26" s="18">
        <v>1696</v>
      </c>
      <c r="R26" s="19">
        <v>2.1323141140083986E-2</v>
      </c>
      <c r="S26" s="18">
        <v>1393</v>
      </c>
      <c r="T26" s="19">
        <v>1.9317173285999557E-2</v>
      </c>
      <c r="U26" s="20">
        <v>0.21751615218951903</v>
      </c>
      <c r="V26" s="37">
        <v>1</v>
      </c>
    </row>
    <row r="27" spans="2:22" ht="14.45" customHeight="1" thickBot="1" x14ac:dyDescent="0.25">
      <c r="B27" s="21">
        <v>16</v>
      </c>
      <c r="C27" s="22" t="s">
        <v>57</v>
      </c>
      <c r="D27" s="23">
        <v>266</v>
      </c>
      <c r="E27" s="24">
        <v>1.8289328932893291E-2</v>
      </c>
      <c r="F27" s="23">
        <v>386</v>
      </c>
      <c r="G27" s="24">
        <v>2.8413691571586307E-2</v>
      </c>
      <c r="H27" s="25">
        <v>-0.31088082901554404</v>
      </c>
      <c r="I27" s="38">
        <v>-4</v>
      </c>
      <c r="J27" s="23">
        <v>291</v>
      </c>
      <c r="K27" s="25">
        <v>-8.5910652920962227E-2</v>
      </c>
      <c r="L27" s="38">
        <v>1</v>
      </c>
      <c r="M27" s="32"/>
      <c r="N27" s="32"/>
      <c r="O27" s="21">
        <v>16</v>
      </c>
      <c r="P27" s="22" t="s">
        <v>31</v>
      </c>
      <c r="Q27" s="23">
        <v>1665</v>
      </c>
      <c r="R27" s="24">
        <v>2.0933390329150845E-2</v>
      </c>
      <c r="S27" s="23">
        <v>1821</v>
      </c>
      <c r="T27" s="24">
        <v>2.5252385178611048E-2</v>
      </c>
      <c r="U27" s="25">
        <v>-8.5667215815485975E-2</v>
      </c>
      <c r="V27" s="38">
        <v>-5</v>
      </c>
    </row>
    <row r="28" spans="2:22" ht="14.45" customHeight="1" thickBot="1" x14ac:dyDescent="0.25">
      <c r="B28" s="16">
        <v>17</v>
      </c>
      <c r="C28" s="17" t="s">
        <v>32</v>
      </c>
      <c r="D28" s="18">
        <v>254</v>
      </c>
      <c r="E28" s="19">
        <v>1.7464246424642463E-2</v>
      </c>
      <c r="F28" s="18">
        <v>397</v>
      </c>
      <c r="G28" s="19">
        <v>2.922340817077659E-2</v>
      </c>
      <c r="H28" s="20">
        <v>-0.36020151133501255</v>
      </c>
      <c r="I28" s="37">
        <v>-6</v>
      </c>
      <c r="J28" s="18">
        <v>360</v>
      </c>
      <c r="K28" s="20">
        <v>-0.2944444444444444</v>
      </c>
      <c r="L28" s="37">
        <v>-5</v>
      </c>
      <c r="M28" s="32"/>
      <c r="N28" s="32"/>
      <c r="O28" s="16">
        <v>17</v>
      </c>
      <c r="P28" s="17" t="s">
        <v>16</v>
      </c>
      <c r="Q28" s="18">
        <v>1565</v>
      </c>
      <c r="R28" s="19">
        <v>1.9676129648721365E-2</v>
      </c>
      <c r="S28" s="18">
        <v>1128</v>
      </c>
      <c r="T28" s="19">
        <v>1.5642334146882628E-2</v>
      </c>
      <c r="U28" s="20">
        <v>0.38741134751773054</v>
      </c>
      <c r="V28" s="37">
        <v>2</v>
      </c>
    </row>
    <row r="29" spans="2:22" ht="14.45" customHeight="1" thickBot="1" x14ac:dyDescent="0.25">
      <c r="B29" s="21">
        <v>18</v>
      </c>
      <c r="C29" s="22" t="s">
        <v>28</v>
      </c>
      <c r="D29" s="23">
        <v>231</v>
      </c>
      <c r="E29" s="24">
        <v>1.5882838283828384E-2</v>
      </c>
      <c r="F29" s="23">
        <v>87</v>
      </c>
      <c r="G29" s="24">
        <v>6.404122193595878E-3</v>
      </c>
      <c r="H29" s="25">
        <v>1.6551724137931036</v>
      </c>
      <c r="I29" s="38">
        <v>7</v>
      </c>
      <c r="J29" s="23">
        <v>221</v>
      </c>
      <c r="K29" s="25">
        <v>4.5248868778280604E-2</v>
      </c>
      <c r="L29" s="38">
        <v>1</v>
      </c>
      <c r="M29" s="32"/>
      <c r="N29" s="32"/>
      <c r="O29" s="21">
        <v>18</v>
      </c>
      <c r="P29" s="22" t="s">
        <v>86</v>
      </c>
      <c r="Q29" s="23">
        <v>1484</v>
      </c>
      <c r="R29" s="24">
        <v>1.8657748497573488E-2</v>
      </c>
      <c r="S29" s="23">
        <v>811</v>
      </c>
      <c r="T29" s="24">
        <v>1.1246394497448414E-2</v>
      </c>
      <c r="U29" s="25">
        <v>0.82983970406905061</v>
      </c>
      <c r="V29" s="38">
        <v>2</v>
      </c>
    </row>
    <row r="30" spans="2:22" ht="14.45" customHeight="1" thickBot="1" x14ac:dyDescent="0.25">
      <c r="B30" s="16">
        <v>19</v>
      </c>
      <c r="C30" s="17" t="s">
        <v>125</v>
      </c>
      <c r="D30" s="18">
        <v>211</v>
      </c>
      <c r="E30" s="19">
        <v>1.4507700770077007E-2</v>
      </c>
      <c r="F30" s="18">
        <v>49</v>
      </c>
      <c r="G30" s="19">
        <v>3.6069193963930808E-3</v>
      </c>
      <c r="H30" s="20">
        <v>3.3061224489795915</v>
      </c>
      <c r="I30" s="37">
        <v>9</v>
      </c>
      <c r="J30" s="18">
        <v>236</v>
      </c>
      <c r="K30" s="20">
        <v>-0.10593220338983056</v>
      </c>
      <c r="L30" s="37">
        <v>-1</v>
      </c>
      <c r="O30" s="16">
        <v>19</v>
      </c>
      <c r="P30" s="17" t="s">
        <v>99</v>
      </c>
      <c r="Q30" s="18">
        <v>1458</v>
      </c>
      <c r="R30" s="19">
        <v>1.8330860720661823E-2</v>
      </c>
      <c r="S30" s="18">
        <v>5</v>
      </c>
      <c r="T30" s="19">
        <v>6.9336587530508093E-5</v>
      </c>
      <c r="U30" s="20">
        <v>290.60000000000002</v>
      </c>
      <c r="V30" s="37">
        <v>21</v>
      </c>
    </row>
    <row r="31" spans="2:22" ht="14.45" customHeight="1" thickBot="1" x14ac:dyDescent="0.25">
      <c r="B31" s="21"/>
      <c r="C31" s="22" t="s">
        <v>20</v>
      </c>
      <c r="D31" s="23">
        <v>211</v>
      </c>
      <c r="E31" s="24">
        <v>1.4507700770077007E-2</v>
      </c>
      <c r="F31" s="23">
        <v>337</v>
      </c>
      <c r="G31" s="24">
        <v>2.4806772175193229E-2</v>
      </c>
      <c r="H31" s="25">
        <v>-0.37388724035608312</v>
      </c>
      <c r="I31" s="38">
        <v>-5</v>
      </c>
      <c r="J31" s="23">
        <v>200</v>
      </c>
      <c r="K31" s="25">
        <v>5.4999999999999938E-2</v>
      </c>
      <c r="L31" s="38">
        <v>3</v>
      </c>
      <c r="O31" s="21">
        <v>20</v>
      </c>
      <c r="P31" s="22" t="s">
        <v>28</v>
      </c>
      <c r="Q31" s="23">
        <v>1223</v>
      </c>
      <c r="R31" s="24">
        <v>1.5376298121652544E-2</v>
      </c>
      <c r="S31" s="23">
        <v>721</v>
      </c>
      <c r="T31" s="24">
        <v>9.9983359218992676E-3</v>
      </c>
      <c r="U31" s="25">
        <v>0.69625520110956995</v>
      </c>
      <c r="V31" s="38">
        <v>2</v>
      </c>
    </row>
    <row r="32" spans="2:22" ht="14.45" customHeight="1" thickBot="1" x14ac:dyDescent="0.25">
      <c r="B32" s="102" t="s">
        <v>41</v>
      </c>
      <c r="C32" s="103"/>
      <c r="D32" s="26">
        <f>SUM(D12:D31)</f>
        <v>12776</v>
      </c>
      <c r="E32" s="27">
        <f>D32/D34</f>
        <v>0.87843784378437839</v>
      </c>
      <c r="F32" s="26">
        <f>SUM(F12:F31)</f>
        <v>12063</v>
      </c>
      <c r="G32" s="27">
        <f>F32/F34</f>
        <v>0.88796466691203535</v>
      </c>
      <c r="H32" s="28">
        <f>D32/F32-1</f>
        <v>5.9106358285667016E-2</v>
      </c>
      <c r="I32" s="39"/>
      <c r="J32" s="26">
        <f>SUM(J12:J31)</f>
        <v>13310</v>
      </c>
      <c r="K32" s="27">
        <f>D32/J32-1</f>
        <v>-4.0120210368144282E-2</v>
      </c>
      <c r="L32" s="26"/>
      <c r="O32" s="102" t="s">
        <v>41</v>
      </c>
      <c r="P32" s="103"/>
      <c r="Q32" s="26">
        <f>SUM(Q12:Q31)</f>
        <v>70121</v>
      </c>
      <c r="R32" s="27">
        <f>Q32/Q34</f>
        <v>0.88160376172395583</v>
      </c>
      <c r="S32" s="26">
        <f>SUM(S12:S31)</f>
        <v>63067</v>
      </c>
      <c r="T32" s="27">
        <f>S32/S34</f>
        <v>0.87457011315731081</v>
      </c>
      <c r="U32" s="28">
        <f>Q32/S32-1</f>
        <v>0.11184930312207642</v>
      </c>
      <c r="V32" s="39"/>
    </row>
    <row r="33" spans="2:23" ht="14.45" customHeight="1" thickBot="1" x14ac:dyDescent="0.25">
      <c r="B33" s="102" t="s">
        <v>12</v>
      </c>
      <c r="C33" s="103"/>
      <c r="D33" s="26">
        <f>D34-SUM(D12:D31)</f>
        <v>1768</v>
      </c>
      <c r="E33" s="27">
        <f>D33/D34</f>
        <v>0.12156215621562157</v>
      </c>
      <c r="F33" s="26">
        <f>F34-SUM(F12:F31)</f>
        <v>1522</v>
      </c>
      <c r="G33" s="27">
        <f>F33/F34</f>
        <v>0.11203533308796466</v>
      </c>
      <c r="H33" s="28">
        <f>D33/F33-1</f>
        <v>0.16162943495400794</v>
      </c>
      <c r="I33" s="39"/>
      <c r="J33" s="26">
        <f>J34-SUM(J12:J31)</f>
        <v>1951</v>
      </c>
      <c r="K33" s="27">
        <f>D33/J33-1</f>
        <v>-9.3798052280881561E-2</v>
      </c>
      <c r="L33" s="26"/>
      <c r="O33" s="102" t="s">
        <v>12</v>
      </c>
      <c r="P33" s="103"/>
      <c r="Q33" s="26">
        <f>Q34-SUM(Q12:Q31)</f>
        <v>9417</v>
      </c>
      <c r="R33" s="27">
        <f>Q33/Q34</f>
        <v>0.11839623827604416</v>
      </c>
      <c r="S33" s="26">
        <f>S34-SUM(S12:S31)</f>
        <v>9045</v>
      </c>
      <c r="T33" s="27">
        <f>S33/S34</f>
        <v>0.12542988684268916</v>
      </c>
      <c r="U33" s="28">
        <f>Q33/S33-1</f>
        <v>4.1127694859038222E-2</v>
      </c>
      <c r="V33" s="39"/>
    </row>
    <row r="34" spans="2:23" ht="14.45" customHeight="1" thickBot="1" x14ac:dyDescent="0.25">
      <c r="B34" s="85" t="s">
        <v>34</v>
      </c>
      <c r="C34" s="86"/>
      <c r="D34" s="29">
        <v>14544</v>
      </c>
      <c r="E34" s="30">
        <v>1</v>
      </c>
      <c r="F34" s="29">
        <v>13585</v>
      </c>
      <c r="G34" s="30">
        <v>0.99411115200588862</v>
      </c>
      <c r="H34" s="31">
        <v>7.0592565329407497E-2</v>
      </c>
      <c r="I34" s="41"/>
      <c r="J34" s="29">
        <v>15261</v>
      </c>
      <c r="K34" s="31">
        <v>-4.6982504423039084E-2</v>
      </c>
      <c r="L34" s="29"/>
      <c r="M34" s="32"/>
      <c r="N34" s="32"/>
      <c r="O34" s="85" t="s">
        <v>34</v>
      </c>
      <c r="P34" s="86"/>
      <c r="Q34" s="29">
        <v>79538</v>
      </c>
      <c r="R34" s="30">
        <v>1</v>
      </c>
      <c r="S34" s="29">
        <v>72112</v>
      </c>
      <c r="T34" s="30">
        <v>1</v>
      </c>
      <c r="U34" s="31">
        <v>0.1029786998003106</v>
      </c>
      <c r="V34" s="41"/>
    </row>
    <row r="35" spans="2:23" ht="14.45" customHeight="1" x14ac:dyDescent="0.2">
      <c r="B35" s="33" t="s">
        <v>63</v>
      </c>
      <c r="O35" s="33" t="s">
        <v>63</v>
      </c>
    </row>
    <row r="36" spans="2:23" x14ac:dyDescent="0.2">
      <c r="B36" s="34" t="s">
        <v>62</v>
      </c>
      <c r="O36" s="34" t="s">
        <v>62</v>
      </c>
    </row>
    <row r="38" spans="2:23" x14ac:dyDescent="0.2">
      <c r="W38" s="3"/>
    </row>
    <row r="39" spans="2:23" ht="15" customHeight="1" x14ac:dyDescent="0.2">
      <c r="O39" s="116" t="s">
        <v>100</v>
      </c>
      <c r="P39" s="116"/>
      <c r="Q39" s="116"/>
      <c r="R39" s="116"/>
      <c r="S39" s="116"/>
      <c r="T39" s="116"/>
      <c r="U39" s="116"/>
      <c r="V39" s="116"/>
    </row>
    <row r="40" spans="2:23" ht="15" customHeight="1" x14ac:dyDescent="0.2">
      <c r="B40" s="89" t="s">
        <v>153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32"/>
      <c r="N40" s="35"/>
      <c r="O40" s="116"/>
      <c r="P40" s="116"/>
      <c r="Q40" s="116"/>
      <c r="R40" s="116"/>
      <c r="S40" s="116"/>
      <c r="T40" s="116"/>
      <c r="U40" s="116"/>
      <c r="V40" s="116"/>
    </row>
    <row r="41" spans="2:23" x14ac:dyDescent="0.2">
      <c r="B41" s="84" t="s">
        <v>154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32"/>
      <c r="N41" s="35"/>
      <c r="O41" s="84" t="s">
        <v>116</v>
      </c>
      <c r="P41" s="84"/>
      <c r="Q41" s="84"/>
      <c r="R41" s="84"/>
      <c r="S41" s="84"/>
      <c r="T41" s="84"/>
      <c r="U41" s="84"/>
      <c r="V41" s="84"/>
    </row>
    <row r="42" spans="2:23" ht="15" customHeight="1" thickBot="1" x14ac:dyDescent="0.25">
      <c r="B42" s="36"/>
      <c r="C42" s="36"/>
      <c r="D42" s="36"/>
      <c r="E42" s="36"/>
      <c r="F42" s="36"/>
      <c r="G42" s="36"/>
      <c r="H42" s="36"/>
      <c r="I42" s="36"/>
      <c r="J42" s="36"/>
      <c r="K42" s="32"/>
      <c r="L42" s="9" t="s">
        <v>4</v>
      </c>
      <c r="M42" s="32"/>
      <c r="N42" s="32"/>
      <c r="O42" s="55"/>
      <c r="P42" s="55"/>
      <c r="Q42" s="55"/>
      <c r="R42" s="55"/>
      <c r="S42" s="55"/>
      <c r="T42" s="55"/>
      <c r="U42" s="55"/>
      <c r="V42" s="9" t="s">
        <v>4</v>
      </c>
    </row>
    <row r="43" spans="2:23" x14ac:dyDescent="0.2">
      <c r="B43" s="100" t="s">
        <v>0</v>
      </c>
      <c r="C43" s="114" t="s">
        <v>40</v>
      </c>
      <c r="D43" s="90" t="s">
        <v>128</v>
      </c>
      <c r="E43" s="91"/>
      <c r="F43" s="91"/>
      <c r="G43" s="91"/>
      <c r="H43" s="91"/>
      <c r="I43" s="92"/>
      <c r="J43" s="90" t="s">
        <v>120</v>
      </c>
      <c r="K43" s="91"/>
      <c r="L43" s="92"/>
      <c r="M43" s="32"/>
      <c r="N43" s="32"/>
      <c r="O43" s="100" t="s">
        <v>0</v>
      </c>
      <c r="P43" s="114" t="s">
        <v>40</v>
      </c>
      <c r="Q43" s="90" t="s">
        <v>134</v>
      </c>
      <c r="R43" s="91"/>
      <c r="S43" s="91"/>
      <c r="T43" s="91"/>
      <c r="U43" s="91"/>
      <c r="V43" s="92"/>
    </row>
    <row r="44" spans="2:23" ht="15" thickBot="1" x14ac:dyDescent="0.25">
      <c r="B44" s="101"/>
      <c r="C44" s="115"/>
      <c r="D44" s="93" t="s">
        <v>129</v>
      </c>
      <c r="E44" s="94"/>
      <c r="F44" s="94"/>
      <c r="G44" s="94"/>
      <c r="H44" s="94"/>
      <c r="I44" s="95"/>
      <c r="J44" s="93" t="s">
        <v>121</v>
      </c>
      <c r="K44" s="94"/>
      <c r="L44" s="95"/>
      <c r="M44" s="32"/>
      <c r="N44" s="32"/>
      <c r="O44" s="101"/>
      <c r="P44" s="115"/>
      <c r="Q44" s="93" t="s">
        <v>135</v>
      </c>
      <c r="R44" s="94"/>
      <c r="S44" s="94"/>
      <c r="T44" s="94"/>
      <c r="U44" s="94"/>
      <c r="V44" s="95"/>
    </row>
    <row r="45" spans="2:23" ht="15" customHeight="1" x14ac:dyDescent="0.2">
      <c r="B45" s="101"/>
      <c r="C45" s="115"/>
      <c r="D45" s="106">
        <v>2025</v>
      </c>
      <c r="E45" s="107"/>
      <c r="F45" s="106">
        <v>2024</v>
      </c>
      <c r="G45" s="107"/>
      <c r="H45" s="104" t="s">
        <v>5</v>
      </c>
      <c r="I45" s="104" t="s">
        <v>43</v>
      </c>
      <c r="J45" s="104">
        <v>2025</v>
      </c>
      <c r="K45" s="104" t="s">
        <v>130</v>
      </c>
      <c r="L45" s="96" t="s">
        <v>132</v>
      </c>
      <c r="M45" s="32"/>
      <c r="N45" s="32"/>
      <c r="O45" s="101"/>
      <c r="P45" s="115"/>
      <c r="Q45" s="106">
        <v>2024</v>
      </c>
      <c r="R45" s="107"/>
      <c r="S45" s="106">
        <v>2023</v>
      </c>
      <c r="T45" s="107"/>
      <c r="U45" s="104" t="s">
        <v>5</v>
      </c>
      <c r="V45" s="96" t="s">
        <v>58</v>
      </c>
    </row>
    <row r="46" spans="2:23" ht="15" customHeight="1" thickBot="1" x14ac:dyDescent="0.25">
      <c r="B46" s="98" t="s">
        <v>6</v>
      </c>
      <c r="C46" s="110" t="s">
        <v>40</v>
      </c>
      <c r="D46" s="108"/>
      <c r="E46" s="109"/>
      <c r="F46" s="108"/>
      <c r="G46" s="109"/>
      <c r="H46" s="105"/>
      <c r="I46" s="105"/>
      <c r="J46" s="105"/>
      <c r="K46" s="105"/>
      <c r="L46" s="97"/>
      <c r="M46" s="32"/>
      <c r="N46" s="32"/>
      <c r="O46" s="98" t="s">
        <v>6</v>
      </c>
      <c r="P46" s="110" t="s">
        <v>40</v>
      </c>
      <c r="Q46" s="108"/>
      <c r="R46" s="109"/>
      <c r="S46" s="108"/>
      <c r="T46" s="109"/>
      <c r="U46" s="105"/>
      <c r="V46" s="97"/>
    </row>
    <row r="47" spans="2:23" ht="15" customHeight="1" x14ac:dyDescent="0.2">
      <c r="B47" s="98"/>
      <c r="C47" s="110"/>
      <c r="D47" s="10" t="s">
        <v>8</v>
      </c>
      <c r="E47" s="11" t="s">
        <v>2</v>
      </c>
      <c r="F47" s="10" t="s">
        <v>8</v>
      </c>
      <c r="G47" s="11" t="s">
        <v>2</v>
      </c>
      <c r="H47" s="87" t="s">
        <v>9</v>
      </c>
      <c r="I47" s="87" t="s">
        <v>44</v>
      </c>
      <c r="J47" s="87" t="s">
        <v>8</v>
      </c>
      <c r="K47" s="87" t="s">
        <v>131</v>
      </c>
      <c r="L47" s="112" t="s">
        <v>133</v>
      </c>
      <c r="M47" s="32"/>
      <c r="N47" s="32"/>
      <c r="O47" s="98"/>
      <c r="P47" s="110"/>
      <c r="Q47" s="10" t="s">
        <v>8</v>
      </c>
      <c r="R47" s="11" t="s">
        <v>2</v>
      </c>
      <c r="S47" s="10" t="s">
        <v>8</v>
      </c>
      <c r="T47" s="11" t="s">
        <v>2</v>
      </c>
      <c r="U47" s="87" t="s">
        <v>9</v>
      </c>
      <c r="V47" s="112" t="s">
        <v>59</v>
      </c>
    </row>
    <row r="48" spans="2:23" ht="15" customHeight="1" thickBot="1" x14ac:dyDescent="0.25">
      <c r="B48" s="99"/>
      <c r="C48" s="111"/>
      <c r="D48" s="13" t="s">
        <v>10</v>
      </c>
      <c r="E48" s="14" t="s">
        <v>11</v>
      </c>
      <c r="F48" s="13" t="s">
        <v>10</v>
      </c>
      <c r="G48" s="14" t="s">
        <v>11</v>
      </c>
      <c r="H48" s="88"/>
      <c r="I48" s="88"/>
      <c r="J48" s="88" t="s">
        <v>10</v>
      </c>
      <c r="K48" s="88"/>
      <c r="L48" s="113"/>
      <c r="M48" s="32"/>
      <c r="N48" s="32"/>
      <c r="O48" s="99"/>
      <c r="P48" s="111"/>
      <c r="Q48" s="13" t="s">
        <v>10</v>
      </c>
      <c r="R48" s="14" t="s">
        <v>11</v>
      </c>
      <c r="S48" s="13" t="s">
        <v>10</v>
      </c>
      <c r="T48" s="14" t="s">
        <v>11</v>
      </c>
      <c r="U48" s="88"/>
      <c r="V48" s="113"/>
    </row>
    <row r="49" spans="2:22" ht="15" thickBot="1" x14ac:dyDescent="0.25">
      <c r="B49" s="16">
        <v>1</v>
      </c>
      <c r="C49" s="17" t="s">
        <v>39</v>
      </c>
      <c r="D49" s="18">
        <v>670</v>
      </c>
      <c r="E49" s="19">
        <v>4.6067106710671067E-2</v>
      </c>
      <c r="F49" s="18">
        <v>607</v>
      </c>
      <c r="G49" s="19">
        <v>4.4681634155318367E-2</v>
      </c>
      <c r="H49" s="20">
        <v>0.10378912685337727</v>
      </c>
      <c r="I49" s="37">
        <v>1</v>
      </c>
      <c r="J49" s="18">
        <v>627</v>
      </c>
      <c r="K49" s="20">
        <v>6.8580542264752742E-2</v>
      </c>
      <c r="L49" s="37">
        <v>0</v>
      </c>
      <c r="M49" s="32"/>
      <c r="N49" s="32"/>
      <c r="O49" s="16">
        <v>1</v>
      </c>
      <c r="P49" s="17" t="s">
        <v>48</v>
      </c>
      <c r="Q49" s="18">
        <v>3510</v>
      </c>
      <c r="R49" s="19">
        <v>4.4129849883074758E-2</v>
      </c>
      <c r="S49" s="18">
        <v>2775</v>
      </c>
      <c r="T49" s="19">
        <v>3.8481806079431996E-2</v>
      </c>
      <c r="U49" s="20">
        <v>0.26486486486486482</v>
      </c>
      <c r="V49" s="37">
        <v>2</v>
      </c>
    </row>
    <row r="50" spans="2:22" ht="15" thickBot="1" x14ac:dyDescent="0.25">
      <c r="B50" s="21">
        <v>2</v>
      </c>
      <c r="C50" s="22" t="s">
        <v>60</v>
      </c>
      <c r="D50" s="23">
        <v>562</v>
      </c>
      <c r="E50" s="24">
        <v>3.8641364136413642E-2</v>
      </c>
      <c r="F50" s="23">
        <v>413</v>
      </c>
      <c r="G50" s="24">
        <v>3.0401177769598824E-2</v>
      </c>
      <c r="H50" s="25">
        <v>0.36077481840193704</v>
      </c>
      <c r="I50" s="38">
        <v>4</v>
      </c>
      <c r="J50" s="23">
        <v>436</v>
      </c>
      <c r="K50" s="25">
        <v>0.28899082568807333</v>
      </c>
      <c r="L50" s="38">
        <v>3</v>
      </c>
      <c r="M50" s="32"/>
      <c r="N50" s="32"/>
      <c r="O50" s="21">
        <v>2</v>
      </c>
      <c r="P50" s="22" t="s">
        <v>39</v>
      </c>
      <c r="Q50" s="23">
        <v>3257</v>
      </c>
      <c r="R50" s="24">
        <v>4.0948980361588172E-2</v>
      </c>
      <c r="S50" s="23">
        <v>3014</v>
      </c>
      <c r="T50" s="24">
        <v>4.1796094963390283E-2</v>
      </c>
      <c r="U50" s="25">
        <v>8.0623755806237485E-2</v>
      </c>
      <c r="V50" s="38">
        <v>0</v>
      </c>
    </row>
    <row r="51" spans="2:22" ht="15" thickBot="1" x14ac:dyDescent="0.25">
      <c r="B51" s="16">
        <v>3</v>
      </c>
      <c r="C51" s="17" t="s">
        <v>48</v>
      </c>
      <c r="D51" s="18">
        <v>482</v>
      </c>
      <c r="E51" s="19">
        <v>3.3140814081408142E-2</v>
      </c>
      <c r="F51" s="18">
        <v>474</v>
      </c>
      <c r="G51" s="19">
        <v>3.4891424365108573E-2</v>
      </c>
      <c r="H51" s="20">
        <v>1.6877637130801704E-2</v>
      </c>
      <c r="I51" s="37">
        <v>1</v>
      </c>
      <c r="J51" s="18">
        <v>582</v>
      </c>
      <c r="K51" s="20">
        <v>-0.17182130584192434</v>
      </c>
      <c r="L51" s="37">
        <v>-1</v>
      </c>
      <c r="M51" s="32"/>
      <c r="N51" s="32"/>
      <c r="O51" s="16">
        <v>3</v>
      </c>
      <c r="P51" s="17" t="s">
        <v>74</v>
      </c>
      <c r="Q51" s="18">
        <v>2713</v>
      </c>
      <c r="R51" s="19">
        <v>3.4109482260051796E-2</v>
      </c>
      <c r="S51" s="18">
        <v>4040</v>
      </c>
      <c r="T51" s="19">
        <v>5.6023962724650544E-2</v>
      </c>
      <c r="U51" s="20">
        <v>-0.32846534653465342</v>
      </c>
      <c r="V51" s="37">
        <v>-2</v>
      </c>
    </row>
    <row r="52" spans="2:22" ht="15" thickBot="1" x14ac:dyDescent="0.25">
      <c r="B52" s="21">
        <v>4</v>
      </c>
      <c r="C52" s="22" t="s">
        <v>74</v>
      </c>
      <c r="D52" s="23">
        <v>480</v>
      </c>
      <c r="E52" s="24">
        <v>3.3003300330033E-2</v>
      </c>
      <c r="F52" s="23">
        <v>607</v>
      </c>
      <c r="G52" s="24">
        <v>4.4681634155318367E-2</v>
      </c>
      <c r="H52" s="25">
        <v>-0.20922570016474462</v>
      </c>
      <c r="I52" s="38">
        <v>-2</v>
      </c>
      <c r="J52" s="23">
        <v>492</v>
      </c>
      <c r="K52" s="25">
        <v>-2.4390243902439046E-2</v>
      </c>
      <c r="L52" s="38">
        <v>-1</v>
      </c>
      <c r="M52" s="32"/>
      <c r="N52" s="32"/>
      <c r="O52" s="21">
        <v>4</v>
      </c>
      <c r="P52" s="22" t="s">
        <v>60</v>
      </c>
      <c r="Q52" s="23">
        <v>2485</v>
      </c>
      <c r="R52" s="24">
        <v>3.1242927908672585E-2</v>
      </c>
      <c r="S52" s="23">
        <v>1623</v>
      </c>
      <c r="T52" s="24">
        <v>2.250665631240293E-2</v>
      </c>
      <c r="U52" s="25">
        <v>0.53111521873074552</v>
      </c>
      <c r="V52" s="38">
        <v>7</v>
      </c>
    </row>
    <row r="53" spans="2:22" ht="15" thickBot="1" x14ac:dyDescent="0.25">
      <c r="B53" s="16">
        <v>5</v>
      </c>
      <c r="C53" s="17" t="s">
        <v>92</v>
      </c>
      <c r="D53" s="18">
        <v>434</v>
      </c>
      <c r="E53" s="19">
        <v>2.984048404840484E-2</v>
      </c>
      <c r="F53" s="18">
        <v>230</v>
      </c>
      <c r="G53" s="19">
        <v>1.6930437983069563E-2</v>
      </c>
      <c r="H53" s="20">
        <v>0.88695652173913042</v>
      </c>
      <c r="I53" s="37">
        <v>7</v>
      </c>
      <c r="J53" s="18">
        <v>370</v>
      </c>
      <c r="K53" s="20">
        <v>0.17297297297297298</v>
      </c>
      <c r="L53" s="37">
        <v>1</v>
      </c>
      <c r="M53" s="32"/>
      <c r="N53" s="32"/>
      <c r="O53" s="16">
        <v>5</v>
      </c>
      <c r="P53" s="17" t="s">
        <v>37</v>
      </c>
      <c r="Q53" s="18">
        <v>2059</v>
      </c>
      <c r="R53" s="19">
        <v>2.5886997410042998E-2</v>
      </c>
      <c r="S53" s="18">
        <v>1808</v>
      </c>
      <c r="T53" s="19">
        <v>2.5072110051031729E-2</v>
      </c>
      <c r="U53" s="20">
        <v>0.13882743362831862</v>
      </c>
      <c r="V53" s="37">
        <v>5</v>
      </c>
    </row>
    <row r="54" spans="2:22" ht="15" thickBot="1" x14ac:dyDescent="0.25">
      <c r="B54" s="21">
        <v>6</v>
      </c>
      <c r="C54" s="22" t="s">
        <v>37</v>
      </c>
      <c r="D54" s="23">
        <v>379</v>
      </c>
      <c r="E54" s="24">
        <v>2.605885588558856E-2</v>
      </c>
      <c r="F54" s="23">
        <v>313</v>
      </c>
      <c r="G54" s="24">
        <v>2.3040117776959881E-2</v>
      </c>
      <c r="H54" s="25">
        <v>0.21086261980830678</v>
      </c>
      <c r="I54" s="38">
        <v>4</v>
      </c>
      <c r="J54" s="23">
        <v>460</v>
      </c>
      <c r="K54" s="25">
        <v>-0.17608695652173911</v>
      </c>
      <c r="L54" s="38">
        <v>-2</v>
      </c>
      <c r="M54" s="32"/>
      <c r="N54" s="32"/>
      <c r="O54" s="21">
        <v>6</v>
      </c>
      <c r="P54" s="22" t="s">
        <v>92</v>
      </c>
      <c r="Q54" s="23">
        <v>1779</v>
      </c>
      <c r="R54" s="24">
        <v>2.2366667504840454E-2</v>
      </c>
      <c r="S54" s="23">
        <v>602</v>
      </c>
      <c r="T54" s="24">
        <v>8.348125138673175E-3</v>
      </c>
      <c r="U54" s="25">
        <v>1.9551495016611296</v>
      </c>
      <c r="V54" s="38">
        <v>27</v>
      </c>
    </row>
    <row r="55" spans="2:22" ht="15" thickBot="1" x14ac:dyDescent="0.25">
      <c r="B55" s="16">
        <v>7</v>
      </c>
      <c r="C55" s="17" t="s">
        <v>103</v>
      </c>
      <c r="D55" s="18">
        <v>363</v>
      </c>
      <c r="E55" s="19">
        <v>2.4958745874587459E-2</v>
      </c>
      <c r="F55" s="18">
        <v>5</v>
      </c>
      <c r="G55" s="19">
        <v>3.6805299963194699E-4</v>
      </c>
      <c r="H55" s="20">
        <v>71.599999999999994</v>
      </c>
      <c r="I55" s="37">
        <v>168</v>
      </c>
      <c r="J55" s="18">
        <v>337</v>
      </c>
      <c r="K55" s="20">
        <v>7.71513353115727E-2</v>
      </c>
      <c r="L55" s="37">
        <v>2</v>
      </c>
      <c r="M55" s="32"/>
      <c r="N55" s="32"/>
      <c r="O55" s="16">
        <v>7</v>
      </c>
      <c r="P55" s="17" t="s">
        <v>47</v>
      </c>
      <c r="Q55" s="18">
        <v>1714</v>
      </c>
      <c r="R55" s="19">
        <v>2.1549448062561292E-2</v>
      </c>
      <c r="S55" s="18">
        <v>1943</v>
      </c>
      <c r="T55" s="19">
        <v>2.6944197914355449E-2</v>
      </c>
      <c r="U55" s="20">
        <v>-0.11785898095728253</v>
      </c>
      <c r="V55" s="37">
        <v>0</v>
      </c>
    </row>
    <row r="56" spans="2:22" ht="15" thickBot="1" x14ac:dyDescent="0.25">
      <c r="B56" s="21">
        <v>8</v>
      </c>
      <c r="C56" s="22" t="s">
        <v>83</v>
      </c>
      <c r="D56" s="23">
        <v>359</v>
      </c>
      <c r="E56" s="24">
        <v>2.4683718371837183E-2</v>
      </c>
      <c r="F56" s="23">
        <v>161</v>
      </c>
      <c r="G56" s="24">
        <v>1.1851306588148694E-2</v>
      </c>
      <c r="H56" s="25">
        <v>1.2298136645962732</v>
      </c>
      <c r="I56" s="38">
        <v>17</v>
      </c>
      <c r="J56" s="23">
        <v>216</v>
      </c>
      <c r="K56" s="25">
        <v>0.66203703703703698</v>
      </c>
      <c r="L56" s="38">
        <v>11</v>
      </c>
      <c r="M56" s="32"/>
      <c r="N56" s="32"/>
      <c r="O56" s="21">
        <v>8</v>
      </c>
      <c r="P56" s="22" t="s">
        <v>56</v>
      </c>
      <c r="Q56" s="23">
        <v>1676</v>
      </c>
      <c r="R56" s="24">
        <v>2.1071689003998088E-2</v>
      </c>
      <c r="S56" s="23">
        <v>2044</v>
      </c>
      <c r="T56" s="24">
        <v>2.834479698247171E-2</v>
      </c>
      <c r="U56" s="25">
        <v>-0.18003913894324852</v>
      </c>
      <c r="V56" s="38">
        <v>-3</v>
      </c>
    </row>
    <row r="57" spans="2:22" ht="15" thickBot="1" x14ac:dyDescent="0.25">
      <c r="B57" s="16">
        <v>9</v>
      </c>
      <c r="C57" s="17" t="s">
        <v>56</v>
      </c>
      <c r="D57" s="18">
        <v>341</v>
      </c>
      <c r="E57" s="19">
        <v>2.3446094609460948E-2</v>
      </c>
      <c r="F57" s="18">
        <v>442</v>
      </c>
      <c r="G57" s="19">
        <v>3.2535885167464113E-2</v>
      </c>
      <c r="H57" s="20">
        <v>-0.22850678733031671</v>
      </c>
      <c r="I57" s="37">
        <v>-4</v>
      </c>
      <c r="J57" s="18">
        <v>316</v>
      </c>
      <c r="K57" s="20">
        <v>7.9113924050632889E-2</v>
      </c>
      <c r="L57" s="37">
        <v>1</v>
      </c>
      <c r="M57" s="32"/>
      <c r="N57" s="32"/>
      <c r="O57" s="16">
        <v>9</v>
      </c>
      <c r="P57" s="17" t="s">
        <v>64</v>
      </c>
      <c r="Q57" s="18">
        <v>1612</v>
      </c>
      <c r="R57" s="19">
        <v>2.0267042168523222E-2</v>
      </c>
      <c r="S57" s="18">
        <v>1508</v>
      </c>
      <c r="T57" s="19">
        <v>2.0911914799201244E-2</v>
      </c>
      <c r="U57" s="20">
        <v>6.8965517241379226E-2</v>
      </c>
      <c r="V57" s="37">
        <v>4</v>
      </c>
    </row>
    <row r="58" spans="2:22" ht="15" thickBot="1" x14ac:dyDescent="0.25">
      <c r="B58" s="21">
        <v>10</v>
      </c>
      <c r="C58" s="22" t="s">
        <v>54</v>
      </c>
      <c r="D58" s="23">
        <v>319</v>
      </c>
      <c r="E58" s="24">
        <v>2.1933443344334433E-2</v>
      </c>
      <c r="F58" s="23">
        <v>761</v>
      </c>
      <c r="G58" s="24">
        <v>5.6017666543982332E-2</v>
      </c>
      <c r="H58" s="25">
        <v>-0.58081471747700397</v>
      </c>
      <c r="I58" s="38">
        <v>-9</v>
      </c>
      <c r="J58" s="23">
        <v>361</v>
      </c>
      <c r="K58" s="25">
        <v>-0.11634349030470914</v>
      </c>
      <c r="L58" s="38">
        <v>-3</v>
      </c>
      <c r="M58" s="32"/>
      <c r="N58" s="32"/>
      <c r="O58" s="21">
        <v>10</v>
      </c>
      <c r="P58" s="22" t="s">
        <v>83</v>
      </c>
      <c r="Q58" s="23">
        <v>1491</v>
      </c>
      <c r="R58" s="24">
        <v>1.874575674520355E-2</v>
      </c>
      <c r="S58" s="23">
        <v>1555</v>
      </c>
      <c r="T58" s="24">
        <v>2.1563678721988017E-2</v>
      </c>
      <c r="U58" s="25">
        <v>-4.1157556270096429E-2</v>
      </c>
      <c r="V58" s="38">
        <v>2</v>
      </c>
    </row>
    <row r="59" spans="2:22" ht="15" thickBot="1" x14ac:dyDescent="0.25">
      <c r="B59" s="16">
        <v>11</v>
      </c>
      <c r="C59" s="17" t="s">
        <v>101</v>
      </c>
      <c r="D59" s="18">
        <v>293</v>
      </c>
      <c r="E59" s="19">
        <v>2.0145764576457646E-2</v>
      </c>
      <c r="F59" s="18">
        <v>181</v>
      </c>
      <c r="G59" s="19">
        <v>1.3323518586676481E-2</v>
      </c>
      <c r="H59" s="20">
        <v>0.61878453038674031</v>
      </c>
      <c r="I59" s="37">
        <v>10</v>
      </c>
      <c r="J59" s="18">
        <v>347</v>
      </c>
      <c r="K59" s="20">
        <v>-0.1556195965417867</v>
      </c>
      <c r="L59" s="37">
        <v>-3</v>
      </c>
      <c r="M59" s="32"/>
      <c r="N59" s="32"/>
      <c r="O59" s="16">
        <v>11</v>
      </c>
      <c r="P59" s="17" t="s">
        <v>103</v>
      </c>
      <c r="Q59" s="18">
        <v>1458</v>
      </c>
      <c r="R59" s="19">
        <v>1.8330860720661823E-2</v>
      </c>
      <c r="S59" s="18">
        <v>5</v>
      </c>
      <c r="T59" s="19">
        <v>6.9336587530508093E-5</v>
      </c>
      <c r="U59" s="20">
        <v>290.60000000000002</v>
      </c>
      <c r="V59" s="37">
        <v>233</v>
      </c>
    </row>
    <row r="60" spans="2:22" ht="15" thickBot="1" x14ac:dyDescent="0.25">
      <c r="B60" s="21">
        <v>12</v>
      </c>
      <c r="C60" s="22" t="s">
        <v>47</v>
      </c>
      <c r="D60" s="23">
        <v>266</v>
      </c>
      <c r="E60" s="24">
        <v>1.8289328932893291E-2</v>
      </c>
      <c r="F60" s="23">
        <v>335</v>
      </c>
      <c r="G60" s="24">
        <v>2.465955097534045E-2</v>
      </c>
      <c r="H60" s="25">
        <v>-0.20597014925373136</v>
      </c>
      <c r="I60" s="38">
        <v>-4</v>
      </c>
      <c r="J60" s="23">
        <v>311</v>
      </c>
      <c r="K60" s="25">
        <v>-0.14469453376205788</v>
      </c>
      <c r="L60" s="38">
        <v>1</v>
      </c>
      <c r="M60" s="32"/>
      <c r="N60" s="32"/>
      <c r="O60" s="21">
        <v>12</v>
      </c>
      <c r="P60" s="22" t="s">
        <v>54</v>
      </c>
      <c r="Q60" s="23">
        <v>1426</v>
      </c>
      <c r="R60" s="24">
        <v>1.7928537302924388E-2</v>
      </c>
      <c r="S60" s="23">
        <v>2160</v>
      </c>
      <c r="T60" s="24">
        <v>2.9953405813179498E-2</v>
      </c>
      <c r="U60" s="25">
        <v>-0.33981481481481479</v>
      </c>
      <c r="V60" s="38">
        <v>-8</v>
      </c>
    </row>
    <row r="61" spans="2:22" ht="15" thickBot="1" x14ac:dyDescent="0.25">
      <c r="B61" s="16">
        <v>13</v>
      </c>
      <c r="C61" s="17" t="s">
        <v>64</v>
      </c>
      <c r="D61" s="18">
        <v>264</v>
      </c>
      <c r="E61" s="19">
        <v>1.8151815181518153E-2</v>
      </c>
      <c r="F61" s="18">
        <v>229</v>
      </c>
      <c r="G61" s="19">
        <v>1.6856827383143171E-2</v>
      </c>
      <c r="H61" s="20">
        <v>0.15283842794759828</v>
      </c>
      <c r="I61" s="37">
        <v>1</v>
      </c>
      <c r="J61" s="18">
        <v>293</v>
      </c>
      <c r="K61" s="20">
        <v>-9.8976109215017094E-2</v>
      </c>
      <c r="L61" s="37">
        <v>1</v>
      </c>
      <c r="M61" s="32"/>
      <c r="N61" s="32"/>
      <c r="O61" s="16">
        <v>13</v>
      </c>
      <c r="P61" s="17" t="s">
        <v>38</v>
      </c>
      <c r="Q61" s="18">
        <v>1421</v>
      </c>
      <c r="R61" s="19">
        <v>1.7865674268902915E-2</v>
      </c>
      <c r="S61" s="18">
        <v>1912</v>
      </c>
      <c r="T61" s="19">
        <v>2.6514311071666297E-2</v>
      </c>
      <c r="U61" s="20">
        <v>-0.25679916317991636</v>
      </c>
      <c r="V61" s="37">
        <v>-5</v>
      </c>
    </row>
    <row r="62" spans="2:22" ht="15" thickBot="1" x14ac:dyDescent="0.25">
      <c r="B62" s="21">
        <v>14</v>
      </c>
      <c r="C62" s="22" t="s">
        <v>38</v>
      </c>
      <c r="D62" s="23">
        <v>249</v>
      </c>
      <c r="E62" s="24">
        <v>1.7120462046204619E-2</v>
      </c>
      <c r="F62" s="23">
        <v>328</v>
      </c>
      <c r="G62" s="24">
        <v>2.4144276775855723E-2</v>
      </c>
      <c r="H62" s="25">
        <v>-0.24085365853658536</v>
      </c>
      <c r="I62" s="38">
        <v>-5</v>
      </c>
      <c r="J62" s="23">
        <v>268</v>
      </c>
      <c r="K62" s="25">
        <v>-7.089552238805974E-2</v>
      </c>
      <c r="L62" s="38">
        <v>3</v>
      </c>
      <c r="M62" s="32"/>
      <c r="N62" s="32"/>
      <c r="O62" s="21">
        <v>14</v>
      </c>
      <c r="P62" s="22" t="s">
        <v>101</v>
      </c>
      <c r="Q62" s="23">
        <v>1412</v>
      </c>
      <c r="R62" s="24">
        <v>1.7752520807664263E-2</v>
      </c>
      <c r="S62" s="23">
        <v>524</v>
      </c>
      <c r="T62" s="24">
        <v>7.2664743731972485E-3</v>
      </c>
      <c r="U62" s="25">
        <v>1.6946564885496183</v>
      </c>
      <c r="V62" s="38">
        <v>26</v>
      </c>
    </row>
    <row r="63" spans="2:22" ht="15" thickBot="1" x14ac:dyDescent="0.25">
      <c r="B63" s="16">
        <v>15</v>
      </c>
      <c r="C63" s="17" t="s">
        <v>122</v>
      </c>
      <c r="D63" s="18">
        <v>228</v>
      </c>
      <c r="E63" s="19">
        <v>1.5676567656765675E-2</v>
      </c>
      <c r="F63" s="18">
        <v>212</v>
      </c>
      <c r="G63" s="19">
        <v>1.5605447184394553E-2</v>
      </c>
      <c r="H63" s="20">
        <v>7.547169811320753E-2</v>
      </c>
      <c r="I63" s="37">
        <v>3</v>
      </c>
      <c r="J63" s="18">
        <v>216</v>
      </c>
      <c r="K63" s="20">
        <v>5.555555555555558E-2</v>
      </c>
      <c r="L63" s="37">
        <v>4</v>
      </c>
      <c r="M63" s="32"/>
      <c r="N63" s="32"/>
      <c r="O63" s="16">
        <v>15</v>
      </c>
      <c r="P63" s="17" t="s">
        <v>102</v>
      </c>
      <c r="Q63" s="18">
        <v>1196</v>
      </c>
      <c r="R63" s="19">
        <v>1.5036837737936584E-2</v>
      </c>
      <c r="S63" s="18">
        <v>778</v>
      </c>
      <c r="T63" s="19">
        <v>1.078877301974706E-2</v>
      </c>
      <c r="U63" s="20">
        <v>0.53727506426735228</v>
      </c>
      <c r="V63" s="37">
        <v>12</v>
      </c>
    </row>
    <row r="64" spans="2:22" ht="15" thickBot="1" x14ac:dyDescent="0.25">
      <c r="B64" s="21">
        <v>16</v>
      </c>
      <c r="C64" s="22" t="s">
        <v>46</v>
      </c>
      <c r="D64" s="23">
        <v>227</v>
      </c>
      <c r="E64" s="24">
        <v>1.5607810781078108E-2</v>
      </c>
      <c r="F64" s="23">
        <v>220</v>
      </c>
      <c r="G64" s="24">
        <v>1.6194331983805668E-2</v>
      </c>
      <c r="H64" s="25">
        <v>3.1818181818181746E-2</v>
      </c>
      <c r="I64" s="38">
        <v>0</v>
      </c>
      <c r="J64" s="23">
        <v>240</v>
      </c>
      <c r="K64" s="25">
        <v>-5.4166666666666696E-2</v>
      </c>
      <c r="L64" s="38">
        <v>2</v>
      </c>
      <c r="M64" s="32"/>
      <c r="N64" s="32"/>
      <c r="O64" s="21">
        <v>16</v>
      </c>
      <c r="P64" s="22" t="s">
        <v>89</v>
      </c>
      <c r="Q64" s="23">
        <v>1192</v>
      </c>
      <c r="R64" s="24">
        <v>1.4986547310719404E-2</v>
      </c>
      <c r="S64" s="23">
        <v>892</v>
      </c>
      <c r="T64" s="24">
        <v>1.2369647215442646E-2</v>
      </c>
      <c r="U64" s="25">
        <v>0.33632286995515703</v>
      </c>
      <c r="V64" s="38">
        <v>8</v>
      </c>
    </row>
    <row r="65" spans="2:22" ht="15" thickBot="1" x14ac:dyDescent="0.25">
      <c r="B65" s="16">
        <v>17</v>
      </c>
      <c r="C65" s="17" t="s">
        <v>89</v>
      </c>
      <c r="D65" s="18">
        <v>224</v>
      </c>
      <c r="E65" s="19">
        <v>1.5401540154015401E-2</v>
      </c>
      <c r="F65" s="18">
        <v>137</v>
      </c>
      <c r="G65" s="19">
        <v>1.0084652189915349E-2</v>
      </c>
      <c r="H65" s="20">
        <v>0.63503649635036497</v>
      </c>
      <c r="I65" s="37">
        <v>13</v>
      </c>
      <c r="J65" s="18">
        <v>270</v>
      </c>
      <c r="K65" s="20">
        <v>-0.17037037037037039</v>
      </c>
      <c r="L65" s="37">
        <v>-1</v>
      </c>
      <c r="M65" s="32"/>
      <c r="N65" s="32"/>
      <c r="O65" s="16">
        <v>17</v>
      </c>
      <c r="P65" s="17" t="s">
        <v>81</v>
      </c>
      <c r="Q65" s="18">
        <v>1184</v>
      </c>
      <c r="R65" s="19">
        <v>1.4885966456285047E-2</v>
      </c>
      <c r="S65" s="18">
        <v>903</v>
      </c>
      <c r="T65" s="19">
        <v>1.2522187708009763E-2</v>
      </c>
      <c r="U65" s="20">
        <v>0.31118493909191591</v>
      </c>
      <c r="V65" s="37">
        <v>6</v>
      </c>
    </row>
    <row r="66" spans="2:22" ht="15" thickBot="1" x14ac:dyDescent="0.25">
      <c r="B66" s="21">
        <v>18</v>
      </c>
      <c r="C66" s="22" t="s">
        <v>84</v>
      </c>
      <c r="D66" s="23">
        <v>221</v>
      </c>
      <c r="E66" s="24">
        <v>1.5195269526952696E-2</v>
      </c>
      <c r="F66" s="23">
        <v>233</v>
      </c>
      <c r="G66" s="24">
        <v>1.7151269782848731E-2</v>
      </c>
      <c r="H66" s="25">
        <v>-5.1502145922746823E-2</v>
      </c>
      <c r="I66" s="38">
        <v>-7</v>
      </c>
      <c r="J66" s="23">
        <v>214</v>
      </c>
      <c r="K66" s="25">
        <v>3.2710280373831724E-2</v>
      </c>
      <c r="L66" s="38">
        <v>3</v>
      </c>
      <c r="M66" s="32"/>
      <c r="N66" s="32"/>
      <c r="O66" s="21">
        <v>18</v>
      </c>
      <c r="P66" s="22" t="s">
        <v>46</v>
      </c>
      <c r="Q66" s="23">
        <v>1164</v>
      </c>
      <c r="R66" s="24">
        <v>1.463451432019915E-2</v>
      </c>
      <c r="S66" s="23">
        <v>2033</v>
      </c>
      <c r="T66" s="24">
        <v>2.8192256489904591E-2</v>
      </c>
      <c r="U66" s="25">
        <v>-0.42744712247909489</v>
      </c>
      <c r="V66" s="38">
        <v>-12</v>
      </c>
    </row>
    <row r="67" spans="2:22" ht="15" thickBot="1" x14ac:dyDescent="0.25">
      <c r="B67" s="16">
        <v>19</v>
      </c>
      <c r="C67" s="17" t="s">
        <v>35</v>
      </c>
      <c r="D67" s="18">
        <v>218</v>
      </c>
      <c r="E67" s="19">
        <v>1.4988998899889989E-2</v>
      </c>
      <c r="F67" s="18">
        <v>353</v>
      </c>
      <c r="G67" s="19">
        <v>2.5984541774015459E-2</v>
      </c>
      <c r="H67" s="20">
        <v>-0.38243626062322944</v>
      </c>
      <c r="I67" s="37">
        <v>-12</v>
      </c>
      <c r="J67" s="18">
        <v>192</v>
      </c>
      <c r="K67" s="20">
        <v>0.13541666666666674</v>
      </c>
      <c r="L67" s="37">
        <v>4</v>
      </c>
      <c r="O67" s="16">
        <v>19</v>
      </c>
      <c r="P67" s="17" t="s">
        <v>94</v>
      </c>
      <c r="Q67" s="18">
        <v>1140</v>
      </c>
      <c r="R67" s="19">
        <v>1.4332771756896075E-2</v>
      </c>
      <c r="S67" s="18">
        <v>343</v>
      </c>
      <c r="T67" s="19">
        <v>4.7564899045928555E-3</v>
      </c>
      <c r="U67" s="20">
        <v>2.323615160349854</v>
      </c>
      <c r="V67" s="37">
        <v>34</v>
      </c>
    </row>
    <row r="68" spans="2:22" ht="15" thickBot="1" x14ac:dyDescent="0.25">
      <c r="B68" s="21">
        <v>20</v>
      </c>
      <c r="C68" s="22" t="s">
        <v>152</v>
      </c>
      <c r="D68" s="23">
        <v>217</v>
      </c>
      <c r="E68" s="24">
        <v>1.492024202420242E-2</v>
      </c>
      <c r="F68" s="23">
        <v>144</v>
      </c>
      <c r="G68" s="24">
        <v>1.0599926389400074E-2</v>
      </c>
      <c r="H68" s="25">
        <v>0.50694444444444442</v>
      </c>
      <c r="I68" s="38">
        <v>9</v>
      </c>
      <c r="J68" s="23">
        <v>193</v>
      </c>
      <c r="K68" s="25">
        <v>0.12435233160621761</v>
      </c>
      <c r="L68" s="38">
        <v>2</v>
      </c>
      <c r="O68" s="21">
        <v>20</v>
      </c>
      <c r="P68" s="22" t="s">
        <v>76</v>
      </c>
      <c r="Q68" s="23">
        <v>1093</v>
      </c>
      <c r="R68" s="24">
        <v>1.374185923709422E-2</v>
      </c>
      <c r="S68" s="23">
        <v>556</v>
      </c>
      <c r="T68" s="24">
        <v>7.7102285333925007E-3</v>
      </c>
      <c r="U68" s="25">
        <v>0.96582733812949639</v>
      </c>
      <c r="V68" s="38">
        <v>18</v>
      </c>
    </row>
    <row r="69" spans="2:22" ht="15" thickBot="1" x14ac:dyDescent="0.25">
      <c r="B69" s="102" t="s">
        <v>41</v>
      </c>
      <c r="C69" s="103"/>
      <c r="D69" s="26">
        <f>SUM(D49:D68)</f>
        <v>6796</v>
      </c>
      <c r="E69" s="27">
        <f>D69/D71</f>
        <v>0.46727172717271725</v>
      </c>
      <c r="F69" s="26">
        <f>SUM(F49:F68)</f>
        <v>6385</v>
      </c>
      <c r="G69" s="27">
        <f>F69/F71</f>
        <v>0.4700036805299963</v>
      </c>
      <c r="H69" s="28">
        <f>D69/F69-1</f>
        <v>6.4369616288175502E-2</v>
      </c>
      <c r="I69" s="39"/>
      <c r="J69" s="26">
        <f>SUM(J49:J68)</f>
        <v>6741</v>
      </c>
      <c r="K69" s="27">
        <f>D69/J69-1</f>
        <v>8.1590268506155361E-3</v>
      </c>
      <c r="L69" s="26"/>
      <c r="O69" s="102" t="s">
        <v>41</v>
      </c>
      <c r="P69" s="103"/>
      <c r="Q69" s="26">
        <f>SUM(Q49:Q68)</f>
        <v>34982</v>
      </c>
      <c r="R69" s="27">
        <f>Q69/Q71</f>
        <v>0.43981493122784077</v>
      </c>
      <c r="S69" s="26">
        <f>SUM(S49:S68)</f>
        <v>31018</v>
      </c>
      <c r="T69" s="27">
        <f>S69/S71</f>
        <v>0.43013645440426002</v>
      </c>
      <c r="U69" s="28">
        <f>Q69/S69-1</f>
        <v>0.12779676316977229</v>
      </c>
      <c r="V69" s="39"/>
    </row>
    <row r="70" spans="2:22" ht="15" thickBot="1" x14ac:dyDescent="0.25">
      <c r="B70" s="102" t="s">
        <v>12</v>
      </c>
      <c r="C70" s="103"/>
      <c r="D70" s="26">
        <f>D71-SUM(D49:D68)</f>
        <v>7748</v>
      </c>
      <c r="E70" s="27">
        <f>D70/D71</f>
        <v>0.53272827282728275</v>
      </c>
      <c r="F70" s="26">
        <f>F71-SUM(F49:F68)</f>
        <v>7200</v>
      </c>
      <c r="G70" s="27">
        <f>F70/F71</f>
        <v>0.5299963194700037</v>
      </c>
      <c r="H70" s="28">
        <f>D70/F70-1</f>
        <v>7.6111111111111018E-2</v>
      </c>
      <c r="I70" s="39"/>
      <c r="J70" s="26">
        <f>J71-SUM(J49:J68)</f>
        <v>8520</v>
      </c>
      <c r="K70" s="27">
        <f>D70/J70-1</f>
        <v>-9.0610328638497606E-2</v>
      </c>
      <c r="L70" s="26"/>
      <c r="O70" s="102" t="s">
        <v>12</v>
      </c>
      <c r="P70" s="103"/>
      <c r="Q70" s="26">
        <f>Q71-SUM(Q49:Q68)</f>
        <v>44556</v>
      </c>
      <c r="R70" s="27">
        <f>Q70/Q71</f>
        <v>0.56018506877215923</v>
      </c>
      <c r="S70" s="26">
        <f>S71-SUM(S49:S68)</f>
        <v>41094</v>
      </c>
      <c r="T70" s="27">
        <f>S70/S71</f>
        <v>0.56986354559573993</v>
      </c>
      <c r="U70" s="28">
        <f>Q70/S70-1</f>
        <v>8.4245875310264173E-2</v>
      </c>
      <c r="V70" s="39"/>
    </row>
    <row r="71" spans="2:22" ht="15" thickBot="1" x14ac:dyDescent="0.25">
      <c r="B71" s="85" t="s">
        <v>34</v>
      </c>
      <c r="C71" s="86"/>
      <c r="D71" s="29">
        <v>14544</v>
      </c>
      <c r="E71" s="30">
        <v>1</v>
      </c>
      <c r="F71" s="29">
        <v>13585</v>
      </c>
      <c r="G71" s="30">
        <v>1</v>
      </c>
      <c r="H71" s="31">
        <v>7.0592565329407497E-2</v>
      </c>
      <c r="I71" s="41"/>
      <c r="J71" s="29">
        <v>15261</v>
      </c>
      <c r="K71" s="31">
        <v>-4.6982504423039084E-2</v>
      </c>
      <c r="L71" s="29"/>
      <c r="M71" s="32"/>
      <c r="O71" s="85" t="s">
        <v>34</v>
      </c>
      <c r="P71" s="86"/>
      <c r="Q71" s="29">
        <v>79538</v>
      </c>
      <c r="R71" s="30">
        <v>1</v>
      </c>
      <c r="S71" s="29">
        <v>72112</v>
      </c>
      <c r="T71" s="30">
        <v>1</v>
      </c>
      <c r="U71" s="31">
        <v>0.1029786998003106</v>
      </c>
      <c r="V71" s="41"/>
    </row>
    <row r="72" spans="2:22" x14ac:dyDescent="0.2">
      <c r="B72" s="33" t="s">
        <v>63</v>
      </c>
    </row>
    <row r="73" spans="2:22" ht="15" customHeight="1" x14ac:dyDescent="0.2">
      <c r="B73" s="34" t="s">
        <v>62</v>
      </c>
      <c r="O73" s="33" t="s">
        <v>63</v>
      </c>
    </row>
    <row r="74" spans="2:22" x14ac:dyDescent="0.2">
      <c r="O74" s="34" t="s">
        <v>62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zoomScaleNormal="100" workbookViewId="0"/>
  </sheetViews>
  <sheetFormatPr defaultColWidth="9.140625" defaultRowHeight="14.25" x14ac:dyDescent="0.2"/>
  <cols>
    <col min="1" max="1" width="3" style="4" customWidth="1"/>
    <col min="2" max="2" width="8.140625" style="4" customWidth="1"/>
    <col min="3" max="3" width="23.28515625" style="4" customWidth="1"/>
    <col min="4" max="12" width="10.42578125" style="4" customWidth="1"/>
    <col min="13" max="14" width="1.42578125" style="4" customWidth="1"/>
    <col min="15" max="15" width="9.140625" style="4"/>
    <col min="16" max="16" width="16.7109375" style="4" bestFit="1" customWidth="1"/>
    <col min="17" max="22" width="10.42578125" style="4" customWidth="1"/>
    <col min="23" max="16384" width="9.140625" style="4"/>
  </cols>
  <sheetData>
    <row r="1" spans="2:22" x14ac:dyDescent="0.2">
      <c r="B1" s="35" t="s">
        <v>3</v>
      </c>
      <c r="D1" s="2"/>
      <c r="L1" s="3"/>
      <c r="P1" s="1"/>
      <c r="V1" s="60">
        <v>45784</v>
      </c>
    </row>
    <row r="2" spans="2:22" ht="15" customHeight="1" x14ac:dyDescent="0.2">
      <c r="D2" s="2"/>
      <c r="L2" s="3"/>
      <c r="O2" s="116" t="s">
        <v>107</v>
      </c>
      <c r="P2" s="116"/>
      <c r="Q2" s="116"/>
      <c r="R2" s="116"/>
      <c r="S2" s="116"/>
      <c r="T2" s="116"/>
      <c r="U2" s="116"/>
      <c r="V2" s="116"/>
    </row>
    <row r="3" spans="2:22" ht="14.45" customHeight="1" x14ac:dyDescent="0.2">
      <c r="B3" s="117" t="s">
        <v>148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32"/>
      <c r="N3" s="35"/>
      <c r="O3" s="116"/>
      <c r="P3" s="116"/>
      <c r="Q3" s="116"/>
      <c r="R3" s="116"/>
      <c r="S3" s="116"/>
      <c r="T3" s="116"/>
      <c r="U3" s="116"/>
      <c r="V3" s="116"/>
    </row>
    <row r="4" spans="2:22" ht="14.45" customHeight="1" x14ac:dyDescent="0.2">
      <c r="B4" s="118" t="s">
        <v>149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32"/>
      <c r="N4" s="35"/>
      <c r="O4" s="84" t="s">
        <v>117</v>
      </c>
      <c r="P4" s="84"/>
      <c r="Q4" s="84"/>
      <c r="R4" s="84"/>
      <c r="S4" s="84"/>
      <c r="T4" s="84"/>
      <c r="U4" s="84"/>
      <c r="V4" s="84"/>
    </row>
    <row r="5" spans="2:22" ht="14.45" customHeight="1" thickBot="1" x14ac:dyDescent="0.25">
      <c r="B5" s="36"/>
      <c r="C5" s="36"/>
      <c r="D5" s="36"/>
      <c r="E5" s="36"/>
      <c r="F5" s="36"/>
      <c r="G5" s="36"/>
      <c r="H5" s="36"/>
      <c r="I5" s="36"/>
      <c r="J5" s="36"/>
      <c r="K5" s="32"/>
      <c r="L5" s="9" t="s">
        <v>4</v>
      </c>
      <c r="M5" s="32"/>
      <c r="N5" s="32"/>
      <c r="O5" s="55"/>
      <c r="P5" s="55"/>
      <c r="Q5" s="55"/>
      <c r="R5" s="55"/>
      <c r="S5" s="55"/>
      <c r="T5" s="55"/>
      <c r="U5" s="55"/>
      <c r="V5" s="9" t="s">
        <v>4</v>
      </c>
    </row>
    <row r="6" spans="2:22" ht="14.45" customHeight="1" x14ac:dyDescent="0.2">
      <c r="B6" s="100" t="s">
        <v>0</v>
      </c>
      <c r="C6" s="114" t="s">
        <v>1</v>
      </c>
      <c r="D6" s="90" t="s">
        <v>128</v>
      </c>
      <c r="E6" s="91"/>
      <c r="F6" s="91"/>
      <c r="G6" s="91"/>
      <c r="H6" s="91"/>
      <c r="I6" s="92"/>
      <c r="J6" s="90" t="s">
        <v>120</v>
      </c>
      <c r="K6" s="91"/>
      <c r="L6" s="92"/>
      <c r="M6" s="32"/>
      <c r="N6" s="32"/>
      <c r="O6" s="100" t="s">
        <v>0</v>
      </c>
      <c r="P6" s="114" t="s">
        <v>1</v>
      </c>
      <c r="Q6" s="90" t="s">
        <v>134</v>
      </c>
      <c r="R6" s="91"/>
      <c r="S6" s="91"/>
      <c r="T6" s="91"/>
      <c r="U6" s="91"/>
      <c r="V6" s="92"/>
    </row>
    <row r="7" spans="2:22" ht="14.45" customHeight="1" thickBot="1" x14ac:dyDescent="0.25">
      <c r="B7" s="101"/>
      <c r="C7" s="115"/>
      <c r="D7" s="93" t="s">
        <v>129</v>
      </c>
      <c r="E7" s="94"/>
      <c r="F7" s="94"/>
      <c r="G7" s="94"/>
      <c r="H7" s="94"/>
      <c r="I7" s="95"/>
      <c r="J7" s="93" t="s">
        <v>121</v>
      </c>
      <c r="K7" s="94"/>
      <c r="L7" s="95"/>
      <c r="M7" s="32"/>
      <c r="N7" s="32"/>
      <c r="O7" s="101"/>
      <c r="P7" s="115"/>
      <c r="Q7" s="93" t="s">
        <v>135</v>
      </c>
      <c r="R7" s="94"/>
      <c r="S7" s="94"/>
      <c r="T7" s="94"/>
      <c r="U7" s="94"/>
      <c r="V7" s="95"/>
    </row>
    <row r="8" spans="2:22" ht="14.45" customHeight="1" x14ac:dyDescent="0.2">
      <c r="B8" s="101"/>
      <c r="C8" s="115"/>
      <c r="D8" s="106">
        <v>2025</v>
      </c>
      <c r="E8" s="107"/>
      <c r="F8" s="106">
        <v>2024</v>
      </c>
      <c r="G8" s="107"/>
      <c r="H8" s="104" t="s">
        <v>5</v>
      </c>
      <c r="I8" s="104" t="s">
        <v>43</v>
      </c>
      <c r="J8" s="104">
        <v>2025</v>
      </c>
      <c r="K8" s="104" t="s">
        <v>130</v>
      </c>
      <c r="L8" s="96" t="s">
        <v>132</v>
      </c>
      <c r="M8" s="32"/>
      <c r="N8" s="32"/>
      <c r="O8" s="101"/>
      <c r="P8" s="115"/>
      <c r="Q8" s="106">
        <v>2024</v>
      </c>
      <c r="R8" s="107"/>
      <c r="S8" s="106">
        <v>2023</v>
      </c>
      <c r="T8" s="107"/>
      <c r="U8" s="104" t="s">
        <v>5</v>
      </c>
      <c r="V8" s="96" t="s">
        <v>58</v>
      </c>
    </row>
    <row r="9" spans="2:22" ht="14.45" customHeight="1" thickBot="1" x14ac:dyDescent="0.25">
      <c r="B9" s="98" t="s">
        <v>6</v>
      </c>
      <c r="C9" s="110" t="s">
        <v>7</v>
      </c>
      <c r="D9" s="108"/>
      <c r="E9" s="109"/>
      <c r="F9" s="108"/>
      <c r="G9" s="109"/>
      <c r="H9" s="105"/>
      <c r="I9" s="105"/>
      <c r="J9" s="105"/>
      <c r="K9" s="105"/>
      <c r="L9" s="97"/>
      <c r="M9" s="32"/>
      <c r="N9" s="32"/>
      <c r="O9" s="98" t="s">
        <v>6</v>
      </c>
      <c r="P9" s="110" t="s">
        <v>7</v>
      </c>
      <c r="Q9" s="108"/>
      <c r="R9" s="109"/>
      <c r="S9" s="108"/>
      <c r="T9" s="109"/>
      <c r="U9" s="105"/>
      <c r="V9" s="97"/>
    </row>
    <row r="10" spans="2:22" ht="14.45" customHeight="1" x14ac:dyDescent="0.2">
      <c r="B10" s="98"/>
      <c r="C10" s="110"/>
      <c r="D10" s="10" t="s">
        <v>8</v>
      </c>
      <c r="E10" s="11" t="s">
        <v>2</v>
      </c>
      <c r="F10" s="10" t="s">
        <v>8</v>
      </c>
      <c r="G10" s="11" t="s">
        <v>2</v>
      </c>
      <c r="H10" s="87" t="s">
        <v>9</v>
      </c>
      <c r="I10" s="87" t="s">
        <v>44</v>
      </c>
      <c r="J10" s="87" t="s">
        <v>8</v>
      </c>
      <c r="K10" s="87" t="s">
        <v>131</v>
      </c>
      <c r="L10" s="112" t="s">
        <v>133</v>
      </c>
      <c r="M10" s="32"/>
      <c r="N10" s="32"/>
      <c r="O10" s="98"/>
      <c r="P10" s="110"/>
      <c r="Q10" s="10" t="s">
        <v>8</v>
      </c>
      <c r="R10" s="11" t="s">
        <v>2</v>
      </c>
      <c r="S10" s="10" t="s">
        <v>8</v>
      </c>
      <c r="T10" s="11" t="s">
        <v>2</v>
      </c>
      <c r="U10" s="87" t="s">
        <v>9</v>
      </c>
      <c r="V10" s="112" t="s">
        <v>59</v>
      </c>
    </row>
    <row r="11" spans="2:22" ht="14.45" customHeight="1" thickBot="1" x14ac:dyDescent="0.25">
      <c r="B11" s="99"/>
      <c r="C11" s="111"/>
      <c r="D11" s="13" t="s">
        <v>10</v>
      </c>
      <c r="E11" s="14" t="s">
        <v>11</v>
      </c>
      <c r="F11" s="13" t="s">
        <v>10</v>
      </c>
      <c r="G11" s="14" t="s">
        <v>11</v>
      </c>
      <c r="H11" s="88"/>
      <c r="I11" s="88"/>
      <c r="J11" s="88" t="s">
        <v>10</v>
      </c>
      <c r="K11" s="88"/>
      <c r="L11" s="113"/>
      <c r="M11" s="32"/>
      <c r="N11" s="32"/>
      <c r="O11" s="99"/>
      <c r="P11" s="111"/>
      <c r="Q11" s="13" t="s">
        <v>10</v>
      </c>
      <c r="R11" s="14" t="s">
        <v>11</v>
      </c>
      <c r="S11" s="13" t="s">
        <v>10</v>
      </c>
      <c r="T11" s="14" t="s">
        <v>11</v>
      </c>
      <c r="U11" s="88"/>
      <c r="V11" s="113"/>
    </row>
    <row r="12" spans="2:22" ht="14.45" customHeight="1" thickBot="1" x14ac:dyDescent="0.25">
      <c r="B12" s="16">
        <v>1</v>
      </c>
      <c r="C12" s="17" t="s">
        <v>19</v>
      </c>
      <c r="D12" s="18">
        <v>4977</v>
      </c>
      <c r="E12" s="19">
        <v>0.15506122067482941</v>
      </c>
      <c r="F12" s="18">
        <v>5120</v>
      </c>
      <c r="G12" s="19">
        <v>0.17027503408826367</v>
      </c>
      <c r="H12" s="20">
        <v>-2.7929687500000022E-2</v>
      </c>
      <c r="I12" s="37">
        <v>0</v>
      </c>
      <c r="J12" s="18">
        <v>4718</v>
      </c>
      <c r="K12" s="20">
        <v>5.4896142433234374E-2</v>
      </c>
      <c r="L12" s="37">
        <v>0</v>
      </c>
      <c r="M12" s="32"/>
      <c r="N12" s="32"/>
      <c r="O12" s="16">
        <v>1</v>
      </c>
      <c r="P12" s="17" t="s">
        <v>19</v>
      </c>
      <c r="Q12" s="18">
        <v>25394</v>
      </c>
      <c r="R12" s="19">
        <v>0.16258819612513287</v>
      </c>
      <c r="S12" s="18">
        <v>29167</v>
      </c>
      <c r="T12" s="19">
        <v>0.18863055780113178</v>
      </c>
      <c r="U12" s="20">
        <v>-0.12935852161689576</v>
      </c>
      <c r="V12" s="37">
        <v>0</v>
      </c>
    </row>
    <row r="13" spans="2:22" ht="14.45" customHeight="1" thickBot="1" x14ac:dyDescent="0.25">
      <c r="B13" s="21">
        <v>2</v>
      </c>
      <c r="C13" s="22" t="s">
        <v>17</v>
      </c>
      <c r="D13" s="23">
        <v>4160</v>
      </c>
      <c r="E13" s="24">
        <v>0.12960712839206157</v>
      </c>
      <c r="F13" s="23">
        <v>4074</v>
      </c>
      <c r="G13" s="24">
        <v>0.13548837673351291</v>
      </c>
      <c r="H13" s="25">
        <v>2.1109474717722065E-2</v>
      </c>
      <c r="I13" s="38">
        <v>0</v>
      </c>
      <c r="J13" s="23">
        <v>3858</v>
      </c>
      <c r="K13" s="25">
        <v>7.827890098496626E-2</v>
      </c>
      <c r="L13" s="38">
        <v>0</v>
      </c>
      <c r="M13" s="32"/>
      <c r="N13" s="32"/>
      <c r="O13" s="21">
        <v>2</v>
      </c>
      <c r="P13" s="22" t="s">
        <v>17</v>
      </c>
      <c r="Q13" s="23">
        <v>18201</v>
      </c>
      <c r="R13" s="24">
        <v>0.1165341323806231</v>
      </c>
      <c r="S13" s="23">
        <v>18300</v>
      </c>
      <c r="T13" s="24">
        <v>0.11835084882780922</v>
      </c>
      <c r="U13" s="25">
        <v>-5.4098360655737698E-3</v>
      </c>
      <c r="V13" s="38">
        <v>0</v>
      </c>
    </row>
    <row r="14" spans="2:22" ht="14.45" customHeight="1" thickBot="1" x14ac:dyDescent="0.25">
      <c r="B14" s="16">
        <v>3</v>
      </c>
      <c r="C14" s="17" t="s">
        <v>16</v>
      </c>
      <c r="D14" s="18">
        <v>2240</v>
      </c>
      <c r="E14" s="19">
        <v>6.9788453749571613E-2</v>
      </c>
      <c r="F14" s="18">
        <v>2061</v>
      </c>
      <c r="G14" s="19">
        <v>6.8542352589045202E-2</v>
      </c>
      <c r="H14" s="20">
        <v>8.6851043182920806E-2</v>
      </c>
      <c r="I14" s="37">
        <v>0</v>
      </c>
      <c r="J14" s="18">
        <v>2526</v>
      </c>
      <c r="K14" s="20">
        <v>-0.11322248614410135</v>
      </c>
      <c r="L14" s="37">
        <v>0</v>
      </c>
      <c r="M14" s="32"/>
      <c r="N14" s="32"/>
      <c r="O14" s="16">
        <v>3</v>
      </c>
      <c r="P14" s="17" t="s">
        <v>18</v>
      </c>
      <c r="Q14" s="18">
        <v>10818</v>
      </c>
      <c r="R14" s="19">
        <v>6.9263570358418805E-2</v>
      </c>
      <c r="S14" s="18">
        <v>9478</v>
      </c>
      <c r="T14" s="19">
        <v>6.1296685529506872E-2</v>
      </c>
      <c r="U14" s="20">
        <v>0.14138003798269683</v>
      </c>
      <c r="V14" s="37">
        <v>2</v>
      </c>
    </row>
    <row r="15" spans="2:22" ht="14.45" customHeight="1" thickBot="1" x14ac:dyDescent="0.25">
      <c r="B15" s="21">
        <v>4</v>
      </c>
      <c r="C15" s="22" t="s">
        <v>18</v>
      </c>
      <c r="D15" s="23">
        <v>2201</v>
      </c>
      <c r="E15" s="24">
        <v>6.857338692089604E-2</v>
      </c>
      <c r="F15" s="23">
        <v>1964</v>
      </c>
      <c r="G15" s="24">
        <v>6.5316438857294892E-2</v>
      </c>
      <c r="H15" s="25">
        <v>0.12067209775967402</v>
      </c>
      <c r="I15" s="38">
        <v>0</v>
      </c>
      <c r="J15" s="23">
        <v>2071</v>
      </c>
      <c r="K15" s="25">
        <v>6.2771607918879813E-2</v>
      </c>
      <c r="L15" s="38">
        <v>2</v>
      </c>
      <c r="M15" s="32"/>
      <c r="N15" s="32"/>
      <c r="O15" s="21">
        <v>4</v>
      </c>
      <c r="P15" s="22" t="s">
        <v>16</v>
      </c>
      <c r="Q15" s="23">
        <v>10565</v>
      </c>
      <c r="R15" s="24">
        <v>6.7643706862330816E-2</v>
      </c>
      <c r="S15" s="23">
        <v>10468</v>
      </c>
      <c r="T15" s="24">
        <v>6.7699272433306382E-2</v>
      </c>
      <c r="U15" s="25">
        <v>9.2663354986626256E-3</v>
      </c>
      <c r="V15" s="38">
        <v>-1</v>
      </c>
    </row>
    <row r="16" spans="2:22" ht="14.45" customHeight="1" thickBot="1" x14ac:dyDescent="0.25">
      <c r="B16" s="16">
        <v>5</v>
      </c>
      <c r="C16" s="17" t="s">
        <v>31</v>
      </c>
      <c r="D16" s="18">
        <v>2126</v>
      </c>
      <c r="E16" s="19">
        <v>6.6236719942673772E-2</v>
      </c>
      <c r="F16" s="18">
        <v>1864</v>
      </c>
      <c r="G16" s="19">
        <v>6.1990754597758491E-2</v>
      </c>
      <c r="H16" s="20">
        <v>0.14055793991416299</v>
      </c>
      <c r="I16" s="37">
        <v>0</v>
      </c>
      <c r="J16" s="18">
        <v>2120</v>
      </c>
      <c r="K16" s="20">
        <v>2.8301886792452269E-3</v>
      </c>
      <c r="L16" s="37">
        <v>0</v>
      </c>
      <c r="M16" s="32"/>
      <c r="N16" s="32"/>
      <c r="O16" s="16">
        <v>5</v>
      </c>
      <c r="P16" s="17" t="s">
        <v>32</v>
      </c>
      <c r="Q16" s="18">
        <v>10397</v>
      </c>
      <c r="R16" s="19">
        <v>6.6568066279948268E-2</v>
      </c>
      <c r="S16" s="18">
        <v>8838</v>
      </c>
      <c r="T16" s="19">
        <v>5.7157639450282946E-2</v>
      </c>
      <c r="U16" s="20">
        <v>0.17639737497171315</v>
      </c>
      <c r="V16" s="37">
        <v>1</v>
      </c>
    </row>
    <row r="17" spans="2:22" ht="14.45" customHeight="1" thickBot="1" x14ac:dyDescent="0.25">
      <c r="B17" s="21">
        <v>6</v>
      </c>
      <c r="C17" s="22" t="s">
        <v>32</v>
      </c>
      <c r="D17" s="23">
        <v>1621</v>
      </c>
      <c r="E17" s="24">
        <v>5.0503162289310524E-2</v>
      </c>
      <c r="F17" s="23">
        <v>1654</v>
      </c>
      <c r="G17" s="24">
        <v>5.5006817652732048E-2</v>
      </c>
      <c r="H17" s="25">
        <v>-1.9951632406287834E-2</v>
      </c>
      <c r="I17" s="38">
        <v>1</v>
      </c>
      <c r="J17" s="23">
        <v>2287</v>
      </c>
      <c r="K17" s="25">
        <v>-0.29121119370354176</v>
      </c>
      <c r="L17" s="38">
        <v>-2</v>
      </c>
      <c r="M17" s="32"/>
      <c r="N17" s="32"/>
      <c r="O17" s="21">
        <v>6</v>
      </c>
      <c r="P17" s="22" t="s">
        <v>31</v>
      </c>
      <c r="Q17" s="23">
        <v>9600</v>
      </c>
      <c r="R17" s="24">
        <v>6.1465176136145362E-2</v>
      </c>
      <c r="S17" s="23">
        <v>9522</v>
      </c>
      <c r="T17" s="24">
        <v>6.1581244947453519E-2</v>
      </c>
      <c r="U17" s="25">
        <v>8.1915563957151161E-3</v>
      </c>
      <c r="V17" s="38">
        <v>-2</v>
      </c>
    </row>
    <row r="18" spans="2:22" ht="14.45" customHeight="1" thickBot="1" x14ac:dyDescent="0.25">
      <c r="B18" s="16">
        <v>7</v>
      </c>
      <c r="C18" s="17" t="s">
        <v>23</v>
      </c>
      <c r="D18" s="18">
        <v>1401</v>
      </c>
      <c r="E18" s="19">
        <v>4.3648939153191887E-2</v>
      </c>
      <c r="F18" s="18">
        <v>1734</v>
      </c>
      <c r="G18" s="19">
        <v>5.7667365060361173E-2</v>
      </c>
      <c r="H18" s="20">
        <v>-0.19204152249134943</v>
      </c>
      <c r="I18" s="37">
        <v>-1</v>
      </c>
      <c r="J18" s="18">
        <v>1227</v>
      </c>
      <c r="K18" s="20">
        <v>0.14180929095354533</v>
      </c>
      <c r="L18" s="37">
        <v>2</v>
      </c>
      <c r="M18" s="32"/>
      <c r="N18" s="32"/>
      <c r="O18" s="16">
        <v>7</v>
      </c>
      <c r="P18" s="17" t="s">
        <v>23</v>
      </c>
      <c r="Q18" s="18">
        <v>6946</v>
      </c>
      <c r="R18" s="19">
        <v>4.4472615983506845E-2</v>
      </c>
      <c r="S18" s="18">
        <v>7830</v>
      </c>
      <c r="T18" s="19">
        <v>5.0638641875505257E-2</v>
      </c>
      <c r="U18" s="20">
        <v>-0.11289910600255426</v>
      </c>
      <c r="V18" s="37">
        <v>0</v>
      </c>
    </row>
    <row r="19" spans="2:22" ht="14.45" customHeight="1" thickBot="1" x14ac:dyDescent="0.25">
      <c r="B19" s="21">
        <v>8</v>
      </c>
      <c r="C19" s="22" t="s">
        <v>22</v>
      </c>
      <c r="D19" s="23">
        <v>1234</v>
      </c>
      <c r="E19" s="24">
        <v>3.8445960681683648E-2</v>
      </c>
      <c r="F19" s="23">
        <v>1505</v>
      </c>
      <c r="G19" s="24">
        <v>5.0051548106022817E-2</v>
      </c>
      <c r="H19" s="25">
        <v>-0.1800664451827243</v>
      </c>
      <c r="I19" s="38">
        <v>0</v>
      </c>
      <c r="J19" s="23">
        <v>1439</v>
      </c>
      <c r="K19" s="25">
        <v>-0.14246004169562199</v>
      </c>
      <c r="L19" s="38">
        <v>0</v>
      </c>
      <c r="M19" s="32"/>
      <c r="N19" s="32"/>
      <c r="O19" s="21">
        <v>8</v>
      </c>
      <c r="P19" s="22" t="s">
        <v>22</v>
      </c>
      <c r="Q19" s="23">
        <v>6550</v>
      </c>
      <c r="R19" s="24">
        <v>4.193717746789085E-2</v>
      </c>
      <c r="S19" s="23">
        <v>6871</v>
      </c>
      <c r="T19" s="24">
        <v>4.4436540016168147E-2</v>
      </c>
      <c r="U19" s="25">
        <v>-4.6718090525396549E-2</v>
      </c>
      <c r="V19" s="38">
        <v>0</v>
      </c>
    </row>
    <row r="20" spans="2:22" ht="14.45" customHeight="1" thickBot="1" x14ac:dyDescent="0.25">
      <c r="B20" s="16">
        <v>9</v>
      </c>
      <c r="C20" s="17" t="s">
        <v>33</v>
      </c>
      <c r="D20" s="18">
        <v>1188</v>
      </c>
      <c r="E20" s="19">
        <v>3.7012804935040659E-2</v>
      </c>
      <c r="F20" s="18">
        <v>1028</v>
      </c>
      <c r="G20" s="19">
        <v>3.4188034188034191E-2</v>
      </c>
      <c r="H20" s="20">
        <v>0.15564202334630339</v>
      </c>
      <c r="I20" s="37">
        <v>2</v>
      </c>
      <c r="J20" s="18">
        <v>1544</v>
      </c>
      <c r="K20" s="20">
        <v>-0.23056994818652854</v>
      </c>
      <c r="L20" s="37">
        <v>-2</v>
      </c>
      <c r="M20" s="32"/>
      <c r="N20" s="32"/>
      <c r="O20" s="16">
        <v>9</v>
      </c>
      <c r="P20" s="17" t="s">
        <v>33</v>
      </c>
      <c r="Q20" s="18">
        <v>6489</v>
      </c>
      <c r="R20" s="19">
        <v>4.1546617494525755E-2</v>
      </c>
      <c r="S20" s="18">
        <v>6613</v>
      </c>
      <c r="T20" s="19">
        <v>4.2767987065481003E-2</v>
      </c>
      <c r="U20" s="20">
        <v>-1.8750945108120365E-2</v>
      </c>
      <c r="V20" s="37">
        <v>0</v>
      </c>
    </row>
    <row r="21" spans="2:22" ht="14.45" customHeight="1" thickBot="1" x14ac:dyDescent="0.25">
      <c r="B21" s="21">
        <v>10</v>
      </c>
      <c r="C21" s="22" t="s">
        <v>24</v>
      </c>
      <c r="D21" s="23">
        <v>1150</v>
      </c>
      <c r="E21" s="24">
        <v>3.582889366607471E-2</v>
      </c>
      <c r="F21" s="23">
        <v>1226</v>
      </c>
      <c r="G21" s="24">
        <v>4.077288902191626E-2</v>
      </c>
      <c r="H21" s="25">
        <v>-6.1990212071778128E-2</v>
      </c>
      <c r="I21" s="38">
        <v>-1</v>
      </c>
      <c r="J21" s="23">
        <v>942</v>
      </c>
      <c r="K21" s="25">
        <v>0.22080679405520165</v>
      </c>
      <c r="L21" s="38">
        <v>0</v>
      </c>
      <c r="M21" s="32"/>
      <c r="N21" s="32"/>
      <c r="O21" s="21">
        <v>10</v>
      </c>
      <c r="P21" s="22" t="s">
        <v>24</v>
      </c>
      <c r="Q21" s="23">
        <v>5177</v>
      </c>
      <c r="R21" s="24">
        <v>3.3146376755919221E-2</v>
      </c>
      <c r="S21" s="23">
        <v>4924</v>
      </c>
      <c r="T21" s="24">
        <v>3.1844785772029101E-2</v>
      </c>
      <c r="U21" s="25">
        <v>5.1380991064175374E-2</v>
      </c>
      <c r="V21" s="38">
        <v>0</v>
      </c>
    </row>
    <row r="22" spans="2:22" ht="14.45" customHeight="1" thickBot="1" x14ac:dyDescent="0.25">
      <c r="B22" s="16">
        <v>11</v>
      </c>
      <c r="C22" s="17" t="s">
        <v>21</v>
      </c>
      <c r="D22" s="18">
        <v>1033</v>
      </c>
      <c r="E22" s="19">
        <v>3.2183693180047983E-2</v>
      </c>
      <c r="F22" s="18">
        <v>763</v>
      </c>
      <c r="G22" s="19">
        <v>2.5374970900262729E-2</v>
      </c>
      <c r="H22" s="20">
        <v>0.35386631716906947</v>
      </c>
      <c r="I22" s="37">
        <v>3</v>
      </c>
      <c r="J22" s="18">
        <v>919</v>
      </c>
      <c r="K22" s="20">
        <v>0.12404787812840046</v>
      </c>
      <c r="L22" s="37">
        <v>0</v>
      </c>
      <c r="M22" s="32"/>
      <c r="N22" s="32"/>
      <c r="O22" s="16">
        <v>11</v>
      </c>
      <c r="P22" s="17" t="s">
        <v>57</v>
      </c>
      <c r="Q22" s="18">
        <v>4783</v>
      </c>
      <c r="R22" s="19">
        <v>3.0623743485331593E-2</v>
      </c>
      <c r="S22" s="18">
        <v>4055</v>
      </c>
      <c r="T22" s="19">
        <v>2.622473726758286E-2</v>
      </c>
      <c r="U22" s="20">
        <v>0.1795314426633785</v>
      </c>
      <c r="V22" s="37">
        <v>0</v>
      </c>
    </row>
    <row r="23" spans="2:22" ht="14.45" customHeight="1" thickBot="1" x14ac:dyDescent="0.25">
      <c r="B23" s="21">
        <v>12</v>
      </c>
      <c r="C23" s="22" t="s">
        <v>29</v>
      </c>
      <c r="D23" s="23">
        <v>866</v>
      </c>
      <c r="E23" s="24">
        <v>2.698071470853974E-2</v>
      </c>
      <c r="F23" s="23">
        <v>767</v>
      </c>
      <c r="G23" s="24">
        <v>2.5507998270644185E-2</v>
      </c>
      <c r="H23" s="25">
        <v>0.12907431551499338</v>
      </c>
      <c r="I23" s="38">
        <v>1</v>
      </c>
      <c r="J23" s="23">
        <v>706</v>
      </c>
      <c r="K23" s="25">
        <v>0.22662889518413598</v>
      </c>
      <c r="L23" s="38">
        <v>2</v>
      </c>
      <c r="M23" s="32"/>
      <c r="N23" s="32"/>
      <c r="O23" s="21">
        <v>12</v>
      </c>
      <c r="P23" s="22" t="s">
        <v>21</v>
      </c>
      <c r="Q23" s="23">
        <v>4544</v>
      </c>
      <c r="R23" s="24">
        <v>2.909351670444214E-2</v>
      </c>
      <c r="S23" s="23">
        <v>3953</v>
      </c>
      <c r="T23" s="24">
        <v>2.5565076798706548E-2</v>
      </c>
      <c r="U23" s="25">
        <v>0.14950670376928921</v>
      </c>
      <c r="V23" s="38">
        <v>0</v>
      </c>
    </row>
    <row r="24" spans="2:22" ht="14.45" customHeight="1" thickBot="1" x14ac:dyDescent="0.25">
      <c r="B24" s="16">
        <v>13</v>
      </c>
      <c r="C24" s="17" t="s">
        <v>27</v>
      </c>
      <c r="D24" s="18">
        <v>750</v>
      </c>
      <c r="E24" s="19">
        <v>2.3366669782222637E-2</v>
      </c>
      <c r="F24" s="18">
        <v>349</v>
      </c>
      <c r="G24" s="19">
        <v>1.1606638065782035E-2</v>
      </c>
      <c r="H24" s="20">
        <v>1.1489971346704873</v>
      </c>
      <c r="I24" s="37">
        <v>3</v>
      </c>
      <c r="J24" s="18">
        <v>680</v>
      </c>
      <c r="K24" s="20">
        <v>0.10294117647058831</v>
      </c>
      <c r="L24" s="37">
        <v>2</v>
      </c>
      <c r="M24" s="32"/>
      <c r="N24" s="32"/>
      <c r="O24" s="16">
        <v>13</v>
      </c>
      <c r="P24" s="17" t="s">
        <v>29</v>
      </c>
      <c r="Q24" s="18">
        <v>3430</v>
      </c>
      <c r="R24" s="19">
        <v>2.1960995223643604E-2</v>
      </c>
      <c r="S24" s="18">
        <v>3613</v>
      </c>
      <c r="T24" s="19">
        <v>2.3366208569118835E-2</v>
      </c>
      <c r="U24" s="20">
        <v>-5.0650429006365849E-2</v>
      </c>
      <c r="V24" s="37">
        <v>0</v>
      </c>
    </row>
    <row r="25" spans="2:22" ht="14.45" customHeight="1" thickBot="1" x14ac:dyDescent="0.25">
      <c r="B25" s="21">
        <v>14</v>
      </c>
      <c r="C25" s="22" t="s">
        <v>57</v>
      </c>
      <c r="D25" s="23">
        <v>733</v>
      </c>
      <c r="E25" s="24">
        <v>2.2837025267158924E-2</v>
      </c>
      <c r="F25" s="23">
        <v>862</v>
      </c>
      <c r="G25" s="24">
        <v>2.8667398317203763E-2</v>
      </c>
      <c r="H25" s="25">
        <v>-0.14965197215777259</v>
      </c>
      <c r="I25" s="38">
        <v>-2</v>
      </c>
      <c r="J25" s="23">
        <v>764</v>
      </c>
      <c r="K25" s="25">
        <v>-4.0575916230366493E-2</v>
      </c>
      <c r="L25" s="38">
        <v>-2</v>
      </c>
      <c r="M25" s="32"/>
      <c r="N25" s="32"/>
      <c r="O25" s="21">
        <v>14</v>
      </c>
      <c r="P25" s="22" t="s">
        <v>27</v>
      </c>
      <c r="Q25" s="23">
        <v>3426</v>
      </c>
      <c r="R25" s="24">
        <v>2.1935384733586877E-2</v>
      </c>
      <c r="S25" s="23">
        <v>3343</v>
      </c>
      <c r="T25" s="24">
        <v>2.1620048504446241E-2</v>
      </c>
      <c r="U25" s="25">
        <v>2.4827998803469864E-2</v>
      </c>
      <c r="V25" s="38">
        <v>1</v>
      </c>
    </row>
    <row r="26" spans="2:22" ht="14.45" customHeight="1" thickBot="1" x14ac:dyDescent="0.25">
      <c r="B26" s="16">
        <v>15</v>
      </c>
      <c r="C26" s="17" t="s">
        <v>80</v>
      </c>
      <c r="D26" s="18">
        <v>690</v>
      </c>
      <c r="E26" s="19">
        <v>2.1497336199644827E-2</v>
      </c>
      <c r="F26" s="18">
        <v>502</v>
      </c>
      <c r="G26" s="19">
        <v>1.6694934982872726E-2</v>
      </c>
      <c r="H26" s="20">
        <v>0.3745019920318724</v>
      </c>
      <c r="I26" s="37">
        <v>0</v>
      </c>
      <c r="J26" s="18">
        <v>739</v>
      </c>
      <c r="K26" s="20">
        <v>-6.6305818673883632E-2</v>
      </c>
      <c r="L26" s="37">
        <v>-2</v>
      </c>
      <c r="M26" s="32"/>
      <c r="N26" s="32"/>
      <c r="O26" s="16">
        <v>15</v>
      </c>
      <c r="P26" s="17" t="s">
        <v>80</v>
      </c>
      <c r="Q26" s="18">
        <v>3396</v>
      </c>
      <c r="R26" s="19">
        <v>2.1743306058161424E-2</v>
      </c>
      <c r="S26" s="18">
        <v>3032</v>
      </c>
      <c r="T26" s="19">
        <v>1.9608730800323364E-2</v>
      </c>
      <c r="U26" s="20">
        <v>0.12005277044854878</v>
      </c>
      <c r="V26" s="37">
        <v>2</v>
      </c>
    </row>
    <row r="27" spans="2:22" ht="14.45" customHeight="1" thickBot="1" x14ac:dyDescent="0.25">
      <c r="B27" s="21">
        <v>16</v>
      </c>
      <c r="C27" s="22" t="s">
        <v>20</v>
      </c>
      <c r="D27" s="23">
        <v>687</v>
      </c>
      <c r="E27" s="24">
        <v>2.1403869520515935E-2</v>
      </c>
      <c r="F27" s="23">
        <v>310</v>
      </c>
      <c r="G27" s="24">
        <v>1.0309621204562839E-2</v>
      </c>
      <c r="H27" s="25">
        <v>1.2161290322580647</v>
      </c>
      <c r="I27" s="38">
        <v>2</v>
      </c>
      <c r="J27" s="23">
        <v>507</v>
      </c>
      <c r="K27" s="25">
        <v>0.3550295857988166</v>
      </c>
      <c r="L27" s="38">
        <v>0</v>
      </c>
      <c r="M27" s="32"/>
      <c r="N27" s="32"/>
      <c r="O27" s="21">
        <v>16</v>
      </c>
      <c r="P27" s="22" t="s">
        <v>25</v>
      </c>
      <c r="Q27" s="23">
        <v>3342</v>
      </c>
      <c r="R27" s="24">
        <v>2.1397564442395604E-2</v>
      </c>
      <c r="S27" s="23">
        <v>3246</v>
      </c>
      <c r="T27" s="24">
        <v>2.0992724333063865E-2</v>
      </c>
      <c r="U27" s="25">
        <v>2.9574861367837268E-2</v>
      </c>
      <c r="V27" s="38">
        <v>0</v>
      </c>
    </row>
    <row r="28" spans="2:22" ht="14.45" customHeight="1" thickBot="1" x14ac:dyDescent="0.25">
      <c r="B28" s="16">
        <v>17</v>
      </c>
      <c r="C28" s="17" t="s">
        <v>28</v>
      </c>
      <c r="D28" s="18">
        <v>539</v>
      </c>
      <c r="E28" s="19">
        <v>1.679284668349067E-2</v>
      </c>
      <c r="F28" s="18">
        <v>259</v>
      </c>
      <c r="G28" s="19">
        <v>8.6135222321992756E-3</v>
      </c>
      <c r="H28" s="20">
        <v>1.0810810810810811</v>
      </c>
      <c r="I28" s="37">
        <v>4</v>
      </c>
      <c r="J28" s="18">
        <v>409</v>
      </c>
      <c r="K28" s="20">
        <v>0.31784841075794623</v>
      </c>
      <c r="L28" s="37">
        <v>0</v>
      </c>
      <c r="M28" s="32"/>
      <c r="N28" s="32"/>
      <c r="O28" s="16">
        <v>17</v>
      </c>
      <c r="P28" s="17" t="s">
        <v>20</v>
      </c>
      <c r="Q28" s="18">
        <v>2428</v>
      </c>
      <c r="R28" s="19">
        <v>1.5545567464433432E-2</v>
      </c>
      <c r="S28" s="18">
        <v>2357</v>
      </c>
      <c r="T28" s="19">
        <v>1.5243330638641875E-2</v>
      </c>
      <c r="U28" s="20">
        <v>3.0123037759864246E-2</v>
      </c>
      <c r="V28" s="37">
        <v>2</v>
      </c>
    </row>
    <row r="29" spans="2:22" ht="14.45" customHeight="1" thickBot="1" x14ac:dyDescent="0.25">
      <c r="B29" s="21">
        <v>18</v>
      </c>
      <c r="C29" s="22" t="s">
        <v>85</v>
      </c>
      <c r="D29" s="23">
        <v>454</v>
      </c>
      <c r="E29" s="24">
        <v>1.4144624108172103E-2</v>
      </c>
      <c r="F29" s="23">
        <v>246</v>
      </c>
      <c r="G29" s="24">
        <v>8.1811832784595435E-3</v>
      </c>
      <c r="H29" s="25">
        <v>0.84552845528455278</v>
      </c>
      <c r="I29" s="38">
        <v>5</v>
      </c>
      <c r="J29" s="23">
        <v>391</v>
      </c>
      <c r="K29" s="25">
        <v>0.16112531969309463</v>
      </c>
      <c r="L29" s="38">
        <v>0</v>
      </c>
      <c r="M29" s="32"/>
      <c r="N29" s="32"/>
      <c r="O29" s="21">
        <v>18</v>
      </c>
      <c r="P29" s="22" t="s">
        <v>85</v>
      </c>
      <c r="Q29" s="23">
        <v>1996</v>
      </c>
      <c r="R29" s="24">
        <v>1.277963453830689E-2</v>
      </c>
      <c r="S29" s="23">
        <v>699</v>
      </c>
      <c r="T29" s="24">
        <v>4.5206143896523851E-3</v>
      </c>
      <c r="U29" s="25">
        <v>1.855507868383405</v>
      </c>
      <c r="V29" s="38">
        <v>10</v>
      </c>
    </row>
    <row r="30" spans="2:22" ht="14.45" customHeight="1" thickBot="1" x14ac:dyDescent="0.25">
      <c r="B30" s="16">
        <v>19</v>
      </c>
      <c r="C30" s="17" t="s">
        <v>99</v>
      </c>
      <c r="D30" s="18">
        <v>354</v>
      </c>
      <c r="E30" s="19">
        <v>1.1029068137209086E-2</v>
      </c>
      <c r="F30" s="18">
        <v>7</v>
      </c>
      <c r="G30" s="19">
        <v>2.3279789816754799E-4</v>
      </c>
      <c r="H30" s="20">
        <v>49.571428571428569</v>
      </c>
      <c r="I30" s="37">
        <v>21</v>
      </c>
      <c r="J30" s="18">
        <v>228</v>
      </c>
      <c r="K30" s="20">
        <v>0.55263157894736836</v>
      </c>
      <c r="L30" s="37">
        <v>6</v>
      </c>
      <c r="O30" s="16">
        <v>19</v>
      </c>
      <c r="P30" s="17" t="s">
        <v>28</v>
      </c>
      <c r="Q30" s="18">
        <v>1969</v>
      </c>
      <c r="R30" s="19">
        <v>1.2606763730423982E-2</v>
      </c>
      <c r="S30" s="18">
        <v>2809</v>
      </c>
      <c r="T30" s="19">
        <v>1.8166531932093777E-2</v>
      </c>
      <c r="U30" s="20">
        <v>-0.29903880384478465</v>
      </c>
      <c r="V30" s="37">
        <v>-1</v>
      </c>
    </row>
    <row r="31" spans="2:22" ht="14.45" customHeight="1" thickBot="1" x14ac:dyDescent="0.25">
      <c r="B31" s="21">
        <v>20</v>
      </c>
      <c r="C31" s="22" t="s">
        <v>25</v>
      </c>
      <c r="D31" s="23">
        <v>339</v>
      </c>
      <c r="E31" s="24">
        <v>1.0561734741564632E-2</v>
      </c>
      <c r="F31" s="23">
        <v>329</v>
      </c>
      <c r="G31" s="24">
        <v>1.0941501213874754E-2</v>
      </c>
      <c r="H31" s="25">
        <v>3.039513677811545E-2</v>
      </c>
      <c r="I31" s="38">
        <v>-3</v>
      </c>
      <c r="J31" s="23">
        <v>336</v>
      </c>
      <c r="K31" s="25">
        <v>8.9285714285713969E-3</v>
      </c>
      <c r="L31" s="38">
        <v>-1</v>
      </c>
      <c r="O31" s="21">
        <v>20</v>
      </c>
      <c r="P31" s="22" t="s">
        <v>123</v>
      </c>
      <c r="Q31" s="23">
        <v>1443</v>
      </c>
      <c r="R31" s="24">
        <v>9.2389842879643507E-3</v>
      </c>
      <c r="S31" s="23">
        <v>3411</v>
      </c>
      <c r="T31" s="24">
        <v>2.2059822150363784E-2</v>
      </c>
      <c r="U31" s="25">
        <v>-0.57695690413368506</v>
      </c>
      <c r="V31" s="38">
        <v>-6</v>
      </c>
    </row>
    <row r="32" spans="2:22" ht="14.45" customHeight="1" thickBot="1" x14ac:dyDescent="0.25">
      <c r="B32" s="102" t="s">
        <v>41</v>
      </c>
      <c r="C32" s="103"/>
      <c r="D32" s="26">
        <f>SUM(D12:D31)</f>
        <v>28743</v>
      </c>
      <c r="E32" s="27">
        <f>D32/D34</f>
        <v>0.89550425273390033</v>
      </c>
      <c r="F32" s="26">
        <f>SUM(F12:F31)</f>
        <v>26624</v>
      </c>
      <c r="G32" s="27">
        <f>F32/F34</f>
        <v>0.885430177258971</v>
      </c>
      <c r="H32" s="28">
        <f>D32/F32-1</f>
        <v>7.958984375E-2</v>
      </c>
      <c r="I32" s="39"/>
      <c r="J32" s="26">
        <f>SUM(J12:J31)</f>
        <v>28411</v>
      </c>
      <c r="K32" s="27">
        <f>D32/J32-1</f>
        <v>1.1685614726690385E-2</v>
      </c>
      <c r="L32" s="26"/>
      <c r="O32" s="102" t="s">
        <v>41</v>
      </c>
      <c r="P32" s="103"/>
      <c r="Q32" s="26">
        <f>SUM(Q12:Q31)</f>
        <v>140894</v>
      </c>
      <c r="R32" s="27">
        <f>Q32/Q34</f>
        <v>0.9020910965131318</v>
      </c>
      <c r="S32" s="26">
        <f>SUM(S12:S31)</f>
        <v>142529</v>
      </c>
      <c r="T32" s="27">
        <f>S32/S34</f>
        <v>0.92177202910266776</v>
      </c>
      <c r="U32" s="28">
        <f>Q32/S32-1</f>
        <v>-1.1471349690238442E-2</v>
      </c>
      <c r="V32" s="39"/>
    </row>
    <row r="33" spans="2:22" ht="14.45" customHeight="1" thickBot="1" x14ac:dyDescent="0.25">
      <c r="B33" s="102" t="s">
        <v>12</v>
      </c>
      <c r="C33" s="103"/>
      <c r="D33" s="26">
        <f>D34-SUM(D12:D31)</f>
        <v>3354</v>
      </c>
      <c r="E33" s="27">
        <f>D33/D34</f>
        <v>0.10449574726609964</v>
      </c>
      <c r="F33" s="26">
        <f>F34-SUM(F12:F31)</f>
        <v>3445</v>
      </c>
      <c r="G33" s="27">
        <f>F33/F34</f>
        <v>0.11456982274102896</v>
      </c>
      <c r="H33" s="28">
        <f>D33/F33-1</f>
        <v>-2.6415094339622636E-2</v>
      </c>
      <c r="I33" s="39"/>
      <c r="J33" s="26">
        <f>J34-SUM(J12:J31)</f>
        <v>3306</v>
      </c>
      <c r="K33" s="27">
        <f>D33/J33-1</f>
        <v>1.4519056261343088E-2</v>
      </c>
      <c r="L33" s="26"/>
      <c r="O33" s="102" t="s">
        <v>12</v>
      </c>
      <c r="P33" s="103"/>
      <c r="Q33" s="26">
        <f>Q34-SUM(Q12:Q31)</f>
        <v>15292</v>
      </c>
      <c r="R33" s="27">
        <f>Q33/Q34</f>
        <v>9.7908903486868218E-2</v>
      </c>
      <c r="S33" s="26">
        <f>S34-SUM(S12:S31)</f>
        <v>12096</v>
      </c>
      <c r="T33" s="27">
        <f>S33/S34</f>
        <v>7.8227970897332258E-2</v>
      </c>
      <c r="U33" s="28">
        <f>Q33/S33-1</f>
        <v>0.26421957671957674</v>
      </c>
      <c r="V33" s="39"/>
    </row>
    <row r="34" spans="2:22" ht="14.45" customHeight="1" thickBot="1" x14ac:dyDescent="0.25">
      <c r="B34" s="85" t="s">
        <v>34</v>
      </c>
      <c r="C34" s="86"/>
      <c r="D34" s="29">
        <v>32097</v>
      </c>
      <c r="E34" s="30">
        <v>1</v>
      </c>
      <c r="F34" s="29">
        <v>30069</v>
      </c>
      <c r="G34" s="30">
        <v>0.99338188832352226</v>
      </c>
      <c r="H34" s="31">
        <v>6.7444876783398167E-2</v>
      </c>
      <c r="I34" s="41"/>
      <c r="J34" s="29">
        <v>31717</v>
      </c>
      <c r="K34" s="31">
        <v>1.1980956584796809E-2</v>
      </c>
      <c r="L34" s="29"/>
      <c r="M34" s="32"/>
      <c r="N34" s="32"/>
      <c r="O34" s="85" t="s">
        <v>34</v>
      </c>
      <c r="P34" s="86"/>
      <c r="Q34" s="29">
        <v>156186</v>
      </c>
      <c r="R34" s="30">
        <v>1</v>
      </c>
      <c r="S34" s="29">
        <v>154625</v>
      </c>
      <c r="T34" s="30">
        <v>1</v>
      </c>
      <c r="U34" s="31">
        <v>1.0095392077607013E-2</v>
      </c>
      <c r="V34" s="41"/>
    </row>
    <row r="35" spans="2:22" ht="14.45" customHeight="1" x14ac:dyDescent="0.2">
      <c r="B35" s="33" t="s">
        <v>63</v>
      </c>
      <c r="O35" s="33" t="s">
        <v>63</v>
      </c>
    </row>
    <row r="36" spans="2:22" x14ac:dyDescent="0.2">
      <c r="B36" s="34" t="s">
        <v>62</v>
      </c>
      <c r="O36" s="34" t="s">
        <v>62</v>
      </c>
    </row>
    <row r="39" spans="2:22" ht="15" customHeight="1" x14ac:dyDescent="0.2">
      <c r="O39" s="116" t="s">
        <v>106</v>
      </c>
      <c r="P39" s="116"/>
      <c r="Q39" s="116"/>
      <c r="R39" s="116"/>
      <c r="S39" s="116"/>
      <c r="T39" s="116"/>
      <c r="U39" s="116"/>
      <c r="V39" s="116"/>
    </row>
    <row r="40" spans="2:22" ht="15" customHeight="1" x14ac:dyDescent="0.2">
      <c r="B40" s="89" t="s">
        <v>155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32"/>
      <c r="N40" s="35"/>
      <c r="O40" s="116"/>
      <c r="P40" s="116"/>
      <c r="Q40" s="116"/>
      <c r="R40" s="116"/>
      <c r="S40" s="116"/>
      <c r="T40" s="116"/>
      <c r="U40" s="116"/>
      <c r="V40" s="116"/>
    </row>
    <row r="41" spans="2:22" x14ac:dyDescent="0.2">
      <c r="B41" s="84" t="s">
        <v>156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32"/>
      <c r="N41" s="35"/>
      <c r="O41" s="84" t="s">
        <v>116</v>
      </c>
      <c r="P41" s="84"/>
      <c r="Q41" s="84"/>
      <c r="R41" s="84"/>
      <c r="S41" s="84"/>
      <c r="T41" s="84"/>
      <c r="U41" s="84"/>
      <c r="V41" s="84"/>
    </row>
    <row r="42" spans="2:22" ht="15" customHeight="1" thickBot="1" x14ac:dyDescent="0.25">
      <c r="B42" s="36"/>
      <c r="C42" s="36"/>
      <c r="D42" s="36"/>
      <c r="E42" s="36"/>
      <c r="F42" s="36"/>
      <c r="G42" s="36"/>
      <c r="H42" s="36"/>
      <c r="I42" s="36"/>
      <c r="J42" s="36"/>
      <c r="K42" s="32"/>
      <c r="L42" s="9" t="s">
        <v>4</v>
      </c>
      <c r="M42" s="32"/>
      <c r="N42" s="32"/>
      <c r="O42" s="55"/>
      <c r="P42" s="55"/>
      <c r="Q42" s="55"/>
      <c r="R42" s="55"/>
      <c r="S42" s="55"/>
      <c r="T42" s="55"/>
      <c r="U42" s="55"/>
      <c r="V42" s="9" t="s">
        <v>4</v>
      </c>
    </row>
    <row r="43" spans="2:22" ht="15" customHeight="1" x14ac:dyDescent="0.2">
      <c r="B43" s="100" t="s">
        <v>0</v>
      </c>
      <c r="C43" s="114" t="s">
        <v>40</v>
      </c>
      <c r="D43" s="90" t="s">
        <v>128</v>
      </c>
      <c r="E43" s="91"/>
      <c r="F43" s="91"/>
      <c r="G43" s="91"/>
      <c r="H43" s="91"/>
      <c r="I43" s="92"/>
      <c r="J43" s="90" t="s">
        <v>120</v>
      </c>
      <c r="K43" s="91"/>
      <c r="L43" s="92"/>
      <c r="M43" s="32"/>
      <c r="N43" s="32"/>
      <c r="O43" s="100" t="s">
        <v>0</v>
      </c>
      <c r="P43" s="114" t="s">
        <v>40</v>
      </c>
      <c r="Q43" s="90" t="s">
        <v>134</v>
      </c>
      <c r="R43" s="91"/>
      <c r="S43" s="91"/>
      <c r="T43" s="91"/>
      <c r="U43" s="91"/>
      <c r="V43" s="92"/>
    </row>
    <row r="44" spans="2:22" ht="15" customHeight="1" thickBot="1" x14ac:dyDescent="0.25">
      <c r="B44" s="101"/>
      <c r="C44" s="115"/>
      <c r="D44" s="93" t="s">
        <v>129</v>
      </c>
      <c r="E44" s="94"/>
      <c r="F44" s="94"/>
      <c r="G44" s="94"/>
      <c r="H44" s="94"/>
      <c r="I44" s="95"/>
      <c r="J44" s="93" t="s">
        <v>121</v>
      </c>
      <c r="K44" s="94"/>
      <c r="L44" s="95"/>
      <c r="M44" s="32"/>
      <c r="N44" s="32"/>
      <c r="O44" s="101"/>
      <c r="P44" s="115"/>
      <c r="Q44" s="93" t="s">
        <v>135</v>
      </c>
      <c r="R44" s="94"/>
      <c r="S44" s="94"/>
      <c r="T44" s="94"/>
      <c r="U44" s="94"/>
      <c r="V44" s="95"/>
    </row>
    <row r="45" spans="2:22" ht="15" customHeight="1" x14ac:dyDescent="0.2">
      <c r="B45" s="101"/>
      <c r="C45" s="115"/>
      <c r="D45" s="106">
        <v>2025</v>
      </c>
      <c r="E45" s="107"/>
      <c r="F45" s="106">
        <v>2024</v>
      </c>
      <c r="G45" s="107"/>
      <c r="H45" s="104" t="s">
        <v>5</v>
      </c>
      <c r="I45" s="104" t="s">
        <v>43</v>
      </c>
      <c r="J45" s="104">
        <v>2025</v>
      </c>
      <c r="K45" s="104" t="s">
        <v>130</v>
      </c>
      <c r="L45" s="96" t="s">
        <v>132</v>
      </c>
      <c r="M45" s="32"/>
      <c r="N45" s="32"/>
      <c r="O45" s="101"/>
      <c r="P45" s="115"/>
      <c r="Q45" s="106">
        <v>2024</v>
      </c>
      <c r="R45" s="107"/>
      <c r="S45" s="106">
        <v>2023</v>
      </c>
      <c r="T45" s="107"/>
      <c r="U45" s="104" t="s">
        <v>5</v>
      </c>
      <c r="V45" s="96" t="s">
        <v>58</v>
      </c>
    </row>
    <row r="46" spans="2:22" ht="15" customHeight="1" thickBot="1" x14ac:dyDescent="0.25">
      <c r="B46" s="98" t="s">
        <v>6</v>
      </c>
      <c r="C46" s="110" t="s">
        <v>40</v>
      </c>
      <c r="D46" s="108"/>
      <c r="E46" s="109"/>
      <c r="F46" s="108"/>
      <c r="G46" s="109"/>
      <c r="H46" s="105"/>
      <c r="I46" s="105"/>
      <c r="J46" s="105"/>
      <c r="K46" s="105"/>
      <c r="L46" s="97"/>
      <c r="M46" s="32"/>
      <c r="N46" s="32"/>
      <c r="O46" s="98" t="s">
        <v>6</v>
      </c>
      <c r="P46" s="110" t="s">
        <v>40</v>
      </c>
      <c r="Q46" s="108"/>
      <c r="R46" s="109"/>
      <c r="S46" s="108"/>
      <c r="T46" s="109"/>
      <c r="U46" s="105"/>
      <c r="V46" s="97"/>
    </row>
    <row r="47" spans="2:22" ht="15" customHeight="1" x14ac:dyDescent="0.2">
      <c r="B47" s="98"/>
      <c r="C47" s="110"/>
      <c r="D47" s="10" t="s">
        <v>8</v>
      </c>
      <c r="E47" s="11" t="s">
        <v>2</v>
      </c>
      <c r="F47" s="10" t="s">
        <v>8</v>
      </c>
      <c r="G47" s="11" t="s">
        <v>2</v>
      </c>
      <c r="H47" s="87" t="s">
        <v>9</v>
      </c>
      <c r="I47" s="87" t="s">
        <v>44</v>
      </c>
      <c r="J47" s="87" t="s">
        <v>8</v>
      </c>
      <c r="K47" s="87" t="s">
        <v>131</v>
      </c>
      <c r="L47" s="112" t="s">
        <v>133</v>
      </c>
      <c r="M47" s="32"/>
      <c r="N47" s="32"/>
      <c r="O47" s="98"/>
      <c r="P47" s="110"/>
      <c r="Q47" s="10" t="s">
        <v>8</v>
      </c>
      <c r="R47" s="11" t="s">
        <v>2</v>
      </c>
      <c r="S47" s="10" t="s">
        <v>8</v>
      </c>
      <c r="T47" s="11" t="s">
        <v>2</v>
      </c>
      <c r="U47" s="87" t="s">
        <v>9</v>
      </c>
      <c r="V47" s="112" t="s">
        <v>59</v>
      </c>
    </row>
    <row r="48" spans="2:22" ht="15" customHeight="1" thickBot="1" x14ac:dyDescent="0.25">
      <c r="B48" s="99"/>
      <c r="C48" s="111"/>
      <c r="D48" s="13" t="s">
        <v>10</v>
      </c>
      <c r="E48" s="14" t="s">
        <v>11</v>
      </c>
      <c r="F48" s="13" t="s">
        <v>10</v>
      </c>
      <c r="G48" s="14" t="s">
        <v>11</v>
      </c>
      <c r="H48" s="88"/>
      <c r="I48" s="88"/>
      <c r="J48" s="88" t="s">
        <v>10</v>
      </c>
      <c r="K48" s="88"/>
      <c r="L48" s="113"/>
      <c r="M48" s="32"/>
      <c r="N48" s="32"/>
      <c r="O48" s="99"/>
      <c r="P48" s="111"/>
      <c r="Q48" s="13" t="s">
        <v>10</v>
      </c>
      <c r="R48" s="14" t="s">
        <v>11</v>
      </c>
      <c r="S48" s="13" t="s">
        <v>10</v>
      </c>
      <c r="T48" s="14" t="s">
        <v>11</v>
      </c>
      <c r="U48" s="88"/>
      <c r="V48" s="113"/>
    </row>
    <row r="49" spans="2:22" ht="15" thickBot="1" x14ac:dyDescent="0.25">
      <c r="B49" s="16">
        <v>1</v>
      </c>
      <c r="C49" s="17" t="s">
        <v>46</v>
      </c>
      <c r="D49" s="18">
        <v>1682</v>
      </c>
      <c r="E49" s="19">
        <v>5.2403651431597968E-2</v>
      </c>
      <c r="F49" s="18">
        <v>1516</v>
      </c>
      <c r="G49" s="19">
        <v>5.0417373374571819E-2</v>
      </c>
      <c r="H49" s="20">
        <v>0.10949868073878632</v>
      </c>
      <c r="I49" s="37">
        <v>1</v>
      </c>
      <c r="J49" s="18">
        <v>1469</v>
      </c>
      <c r="K49" s="20">
        <v>0.14499659632403006</v>
      </c>
      <c r="L49" s="37">
        <v>0</v>
      </c>
      <c r="M49" s="32"/>
      <c r="N49" s="32"/>
      <c r="O49" s="16">
        <v>1</v>
      </c>
      <c r="P49" s="17" t="s">
        <v>46</v>
      </c>
      <c r="Q49" s="18">
        <v>8248</v>
      </c>
      <c r="R49" s="19">
        <v>5.2808830496971562E-2</v>
      </c>
      <c r="S49" s="18">
        <v>10114</v>
      </c>
      <c r="T49" s="19">
        <v>6.5409862570735652E-2</v>
      </c>
      <c r="U49" s="20">
        <v>-0.18449673719596604</v>
      </c>
      <c r="V49" s="37">
        <v>0</v>
      </c>
    </row>
    <row r="50" spans="2:22" ht="15" thickBot="1" x14ac:dyDescent="0.25">
      <c r="B50" s="21">
        <v>2</v>
      </c>
      <c r="C50" s="22" t="s">
        <v>35</v>
      </c>
      <c r="D50" s="23">
        <v>1481</v>
      </c>
      <c r="E50" s="24">
        <v>4.6141383929962303E-2</v>
      </c>
      <c r="F50" s="23">
        <v>1970</v>
      </c>
      <c r="G50" s="24">
        <v>6.5515979912867076E-2</v>
      </c>
      <c r="H50" s="25">
        <v>-0.24822335025380715</v>
      </c>
      <c r="I50" s="38">
        <v>-1</v>
      </c>
      <c r="J50" s="23">
        <v>1334</v>
      </c>
      <c r="K50" s="25">
        <v>0.11019490254872566</v>
      </c>
      <c r="L50" s="38">
        <v>0</v>
      </c>
      <c r="M50" s="32"/>
      <c r="N50" s="32"/>
      <c r="O50" s="21">
        <v>2</v>
      </c>
      <c r="P50" s="22" t="s">
        <v>35</v>
      </c>
      <c r="Q50" s="23">
        <v>6753</v>
      </c>
      <c r="R50" s="24">
        <v>4.3236909838269756E-2</v>
      </c>
      <c r="S50" s="23">
        <v>8148</v>
      </c>
      <c r="T50" s="24">
        <v>5.2695230396119647E-2</v>
      </c>
      <c r="U50" s="25">
        <v>-0.17120765832106033</v>
      </c>
      <c r="V50" s="38">
        <v>0</v>
      </c>
    </row>
    <row r="51" spans="2:22" ht="15" thickBot="1" x14ac:dyDescent="0.25">
      <c r="B51" s="16">
        <v>3</v>
      </c>
      <c r="C51" s="17" t="s">
        <v>42</v>
      </c>
      <c r="D51" s="18">
        <v>790</v>
      </c>
      <c r="E51" s="19">
        <v>2.4612892170607845E-2</v>
      </c>
      <c r="F51" s="18">
        <v>657</v>
      </c>
      <c r="G51" s="19">
        <v>2.1849745585154144E-2</v>
      </c>
      <c r="H51" s="20">
        <v>0.20243531202435316</v>
      </c>
      <c r="I51" s="37">
        <v>3</v>
      </c>
      <c r="J51" s="18">
        <v>599</v>
      </c>
      <c r="K51" s="20">
        <v>0.31886477462437401</v>
      </c>
      <c r="L51" s="37">
        <v>3</v>
      </c>
      <c r="M51" s="32"/>
      <c r="N51" s="32"/>
      <c r="O51" s="16">
        <v>3</v>
      </c>
      <c r="P51" s="17" t="s">
        <v>76</v>
      </c>
      <c r="Q51" s="18">
        <v>3434</v>
      </c>
      <c r="R51" s="19">
        <v>2.1986605713700331E-2</v>
      </c>
      <c r="S51" s="18">
        <v>2455</v>
      </c>
      <c r="T51" s="19">
        <v>1.5877122069523041E-2</v>
      </c>
      <c r="U51" s="20">
        <v>0.39877800407331976</v>
      </c>
      <c r="V51" s="37">
        <v>5</v>
      </c>
    </row>
    <row r="52" spans="2:22" ht="15" thickBot="1" x14ac:dyDescent="0.25">
      <c r="B52" s="21">
        <v>4</v>
      </c>
      <c r="C52" s="22" t="s">
        <v>74</v>
      </c>
      <c r="D52" s="23">
        <v>756</v>
      </c>
      <c r="E52" s="24">
        <v>2.3553603140480418E-2</v>
      </c>
      <c r="F52" s="23">
        <v>507</v>
      </c>
      <c r="G52" s="24">
        <v>1.6861219195849545E-2</v>
      </c>
      <c r="H52" s="25">
        <v>0.49112426035502965</v>
      </c>
      <c r="I52" s="38">
        <v>6</v>
      </c>
      <c r="J52" s="23">
        <v>488</v>
      </c>
      <c r="K52" s="25">
        <v>0.54918032786885251</v>
      </c>
      <c r="L52" s="38">
        <v>5</v>
      </c>
      <c r="M52" s="32"/>
      <c r="N52" s="32"/>
      <c r="O52" s="21">
        <v>4</v>
      </c>
      <c r="P52" s="22" t="s">
        <v>48</v>
      </c>
      <c r="Q52" s="23">
        <v>3338</v>
      </c>
      <c r="R52" s="24">
        <v>2.1371953952338877E-2</v>
      </c>
      <c r="S52" s="23">
        <v>3069</v>
      </c>
      <c r="T52" s="24">
        <v>1.9848019401778497E-2</v>
      </c>
      <c r="U52" s="25">
        <v>8.7650700553926431E-2</v>
      </c>
      <c r="V52" s="38">
        <v>2</v>
      </c>
    </row>
    <row r="53" spans="2:22" ht="15" thickBot="1" x14ac:dyDescent="0.25">
      <c r="B53" s="16">
        <v>5</v>
      </c>
      <c r="C53" s="17" t="s">
        <v>48</v>
      </c>
      <c r="D53" s="18">
        <v>622</v>
      </c>
      <c r="E53" s="19">
        <v>1.9378758139389975E-2</v>
      </c>
      <c r="F53" s="18">
        <v>518</v>
      </c>
      <c r="G53" s="19">
        <v>1.7227044464398551E-2</v>
      </c>
      <c r="H53" s="20">
        <v>0.20077220077220082</v>
      </c>
      <c r="I53" s="37">
        <v>4</v>
      </c>
      <c r="J53" s="18">
        <v>635</v>
      </c>
      <c r="K53" s="20">
        <v>-2.0472440944881876E-2</v>
      </c>
      <c r="L53" s="37">
        <v>0</v>
      </c>
      <c r="M53" s="32"/>
      <c r="N53" s="32"/>
      <c r="O53" s="16">
        <v>5</v>
      </c>
      <c r="P53" s="17" t="s">
        <v>38</v>
      </c>
      <c r="Q53" s="18">
        <v>3187</v>
      </c>
      <c r="R53" s="19">
        <v>2.0405157952697425E-2</v>
      </c>
      <c r="S53" s="18">
        <v>3682</v>
      </c>
      <c r="T53" s="19">
        <v>2.3812449474535164E-2</v>
      </c>
      <c r="U53" s="20">
        <v>-0.13443780554046714</v>
      </c>
      <c r="V53" s="37">
        <v>-1</v>
      </c>
    </row>
    <row r="54" spans="2:22" ht="15" thickBot="1" x14ac:dyDescent="0.25">
      <c r="B54" s="21">
        <v>6</v>
      </c>
      <c r="C54" s="22" t="s">
        <v>38</v>
      </c>
      <c r="D54" s="23">
        <v>540</v>
      </c>
      <c r="E54" s="24">
        <v>1.6824002243200298E-2</v>
      </c>
      <c r="F54" s="23">
        <v>584</v>
      </c>
      <c r="G54" s="24">
        <v>1.9421996075692574E-2</v>
      </c>
      <c r="H54" s="25">
        <v>-7.5342465753424626E-2</v>
      </c>
      <c r="I54" s="38">
        <v>1</v>
      </c>
      <c r="J54" s="23">
        <v>680</v>
      </c>
      <c r="K54" s="25">
        <v>-0.20588235294117652</v>
      </c>
      <c r="L54" s="38">
        <v>-2</v>
      </c>
      <c r="M54" s="32"/>
      <c r="N54" s="32"/>
      <c r="O54" s="21">
        <v>6</v>
      </c>
      <c r="P54" s="22" t="s">
        <v>42</v>
      </c>
      <c r="Q54" s="23">
        <v>2956</v>
      </c>
      <c r="R54" s="24">
        <v>1.8926152151921428E-2</v>
      </c>
      <c r="S54" s="23">
        <v>2411</v>
      </c>
      <c r="T54" s="24">
        <v>1.5592562651576394E-2</v>
      </c>
      <c r="U54" s="25">
        <v>0.22604728328494406</v>
      </c>
      <c r="V54" s="38">
        <v>4</v>
      </c>
    </row>
    <row r="55" spans="2:22" ht="15" thickBot="1" x14ac:dyDescent="0.25">
      <c r="B55" s="16">
        <v>7</v>
      </c>
      <c r="C55" s="17" t="s">
        <v>98</v>
      </c>
      <c r="D55" s="18">
        <v>529</v>
      </c>
      <c r="E55" s="19">
        <v>1.6481291086394366E-2</v>
      </c>
      <c r="F55" s="18">
        <v>297</v>
      </c>
      <c r="G55" s="19">
        <v>9.8772822508231065E-3</v>
      </c>
      <c r="H55" s="20">
        <v>0.78114478114478114</v>
      </c>
      <c r="I55" s="37">
        <v>18</v>
      </c>
      <c r="J55" s="18">
        <v>321</v>
      </c>
      <c r="K55" s="20">
        <v>0.64797507788162001</v>
      </c>
      <c r="L55" s="37">
        <v>18</v>
      </c>
      <c r="M55" s="32"/>
      <c r="N55" s="32"/>
      <c r="O55" s="16">
        <v>7</v>
      </c>
      <c r="P55" s="17" t="s">
        <v>47</v>
      </c>
      <c r="Q55" s="18">
        <v>2643</v>
      </c>
      <c r="R55" s="19">
        <v>1.6922131304982522E-2</v>
      </c>
      <c r="S55" s="18">
        <v>3317</v>
      </c>
      <c r="T55" s="19">
        <v>2.1451899757477768E-2</v>
      </c>
      <c r="U55" s="20">
        <v>-0.20319565872776602</v>
      </c>
      <c r="V55" s="37">
        <v>-2</v>
      </c>
    </row>
    <row r="56" spans="2:22" ht="15" thickBot="1" x14ac:dyDescent="0.25">
      <c r="B56" s="21">
        <v>8</v>
      </c>
      <c r="C56" s="22" t="s">
        <v>54</v>
      </c>
      <c r="D56" s="23">
        <v>516</v>
      </c>
      <c r="E56" s="24">
        <v>1.6076268810169176E-2</v>
      </c>
      <c r="F56" s="23">
        <v>1198</v>
      </c>
      <c r="G56" s="24">
        <v>3.9841697429246065E-2</v>
      </c>
      <c r="H56" s="25">
        <v>-0.56928213689482465</v>
      </c>
      <c r="I56" s="38">
        <v>-5</v>
      </c>
      <c r="J56" s="23">
        <v>488</v>
      </c>
      <c r="K56" s="25">
        <v>5.7377049180327822E-2</v>
      </c>
      <c r="L56" s="38">
        <v>1</v>
      </c>
      <c r="M56" s="32"/>
      <c r="N56" s="32"/>
      <c r="O56" s="21">
        <v>8</v>
      </c>
      <c r="P56" s="22" t="s">
        <v>74</v>
      </c>
      <c r="Q56" s="23">
        <v>2557</v>
      </c>
      <c r="R56" s="24">
        <v>1.6371505768762885E-2</v>
      </c>
      <c r="S56" s="23">
        <v>2805</v>
      </c>
      <c r="T56" s="24">
        <v>1.8140662894098627E-2</v>
      </c>
      <c r="U56" s="25">
        <v>-8.8413547237076617E-2</v>
      </c>
      <c r="V56" s="38">
        <v>-1</v>
      </c>
    </row>
    <row r="57" spans="2:22" ht="15" thickBot="1" x14ac:dyDescent="0.25">
      <c r="B57" s="16">
        <v>9</v>
      </c>
      <c r="C57" s="17" t="s">
        <v>47</v>
      </c>
      <c r="D57" s="18">
        <v>506</v>
      </c>
      <c r="E57" s="19">
        <v>1.5764713213072871E-2</v>
      </c>
      <c r="F57" s="18">
        <v>743</v>
      </c>
      <c r="G57" s="19">
        <v>2.4709834048355448E-2</v>
      </c>
      <c r="H57" s="20">
        <v>-0.31897711978465682</v>
      </c>
      <c r="I57" s="37">
        <v>-4</v>
      </c>
      <c r="J57" s="18">
        <v>459</v>
      </c>
      <c r="K57" s="20">
        <v>0.10239651416121998</v>
      </c>
      <c r="L57" s="37">
        <v>3</v>
      </c>
      <c r="M57" s="32"/>
      <c r="N57" s="32"/>
      <c r="O57" s="16">
        <v>9</v>
      </c>
      <c r="P57" s="17" t="s">
        <v>39</v>
      </c>
      <c r="Q57" s="18">
        <v>2447</v>
      </c>
      <c r="R57" s="19">
        <v>1.5667217292202888E-2</v>
      </c>
      <c r="S57" s="18">
        <v>2438</v>
      </c>
      <c r="T57" s="19">
        <v>1.5767178658043654E-2</v>
      </c>
      <c r="U57" s="20">
        <v>3.6915504511894071E-3</v>
      </c>
      <c r="V57" s="37">
        <v>0</v>
      </c>
    </row>
    <row r="58" spans="2:22" ht="15" thickBot="1" x14ac:dyDescent="0.25">
      <c r="B58" s="21">
        <v>10</v>
      </c>
      <c r="C58" s="22" t="s">
        <v>87</v>
      </c>
      <c r="D58" s="23">
        <v>495</v>
      </c>
      <c r="E58" s="24">
        <v>1.5422002056266941E-2</v>
      </c>
      <c r="F58" s="23">
        <v>412</v>
      </c>
      <c r="G58" s="24">
        <v>1.3701819149289966E-2</v>
      </c>
      <c r="H58" s="25">
        <v>0.20145631067961167</v>
      </c>
      <c r="I58" s="38">
        <v>5</v>
      </c>
      <c r="J58" s="23">
        <v>418</v>
      </c>
      <c r="K58" s="25">
        <v>0.18421052631578938</v>
      </c>
      <c r="L58" s="38">
        <v>4</v>
      </c>
      <c r="M58" s="32"/>
      <c r="N58" s="32"/>
      <c r="O58" s="21">
        <v>10</v>
      </c>
      <c r="P58" s="22" t="s">
        <v>54</v>
      </c>
      <c r="Q58" s="23">
        <v>2442</v>
      </c>
      <c r="R58" s="24">
        <v>1.5635204179631976E-2</v>
      </c>
      <c r="S58" s="23">
        <v>4028</v>
      </c>
      <c r="T58" s="24">
        <v>2.6050121261115604E-2</v>
      </c>
      <c r="U58" s="25">
        <v>-0.39374379344587884</v>
      </c>
      <c r="V58" s="38">
        <v>-7</v>
      </c>
    </row>
    <row r="59" spans="2:22" ht="15" thickBot="1" x14ac:dyDescent="0.25">
      <c r="B59" s="16">
        <v>11</v>
      </c>
      <c r="C59" s="17" t="s">
        <v>82</v>
      </c>
      <c r="D59" s="18">
        <v>471</v>
      </c>
      <c r="E59" s="19">
        <v>1.4674268623235816E-2</v>
      </c>
      <c r="F59" s="18">
        <v>444</v>
      </c>
      <c r="G59" s="19">
        <v>1.4766038112341614E-2</v>
      </c>
      <c r="H59" s="20">
        <v>6.0810810810810745E-2</v>
      </c>
      <c r="I59" s="37">
        <v>2</v>
      </c>
      <c r="J59" s="18">
        <v>461</v>
      </c>
      <c r="K59" s="20">
        <v>2.1691973969631295E-2</v>
      </c>
      <c r="L59" s="37">
        <v>0</v>
      </c>
      <c r="M59" s="32"/>
      <c r="N59" s="32"/>
      <c r="O59" s="16">
        <v>11</v>
      </c>
      <c r="P59" s="17" t="s">
        <v>82</v>
      </c>
      <c r="Q59" s="18">
        <v>2256</v>
      </c>
      <c r="R59" s="19">
        <v>1.4444316391994162E-2</v>
      </c>
      <c r="S59" s="18">
        <v>2099</v>
      </c>
      <c r="T59" s="19">
        <v>1.3574777687954729E-2</v>
      </c>
      <c r="U59" s="20">
        <v>7.4797522629823643E-2</v>
      </c>
      <c r="V59" s="37">
        <v>3</v>
      </c>
    </row>
    <row r="60" spans="2:22" ht="15" thickBot="1" x14ac:dyDescent="0.25">
      <c r="B60" s="21"/>
      <c r="C60" s="22" t="s">
        <v>76</v>
      </c>
      <c r="D60" s="23">
        <v>471</v>
      </c>
      <c r="E60" s="24">
        <v>1.4674268623235816E-2</v>
      </c>
      <c r="F60" s="23">
        <v>378</v>
      </c>
      <c r="G60" s="24">
        <v>1.2571086501047591E-2</v>
      </c>
      <c r="H60" s="25">
        <v>0.24603174603174605</v>
      </c>
      <c r="I60" s="38">
        <v>7</v>
      </c>
      <c r="J60" s="23">
        <v>855</v>
      </c>
      <c r="K60" s="25">
        <v>-0.44912280701754381</v>
      </c>
      <c r="L60" s="38">
        <v>-8</v>
      </c>
      <c r="M60" s="32"/>
      <c r="N60" s="32"/>
      <c r="O60" s="21">
        <v>12</v>
      </c>
      <c r="P60" s="22" t="s">
        <v>81</v>
      </c>
      <c r="Q60" s="23">
        <v>2204</v>
      </c>
      <c r="R60" s="24">
        <v>1.4111380021256706E-2</v>
      </c>
      <c r="S60" s="23">
        <v>2329</v>
      </c>
      <c r="T60" s="24">
        <v>1.5062247372675829E-2</v>
      </c>
      <c r="U60" s="25">
        <v>-5.3671103477887505E-2</v>
      </c>
      <c r="V60" s="38">
        <v>0</v>
      </c>
    </row>
    <row r="61" spans="2:22" ht="15" thickBot="1" x14ac:dyDescent="0.25">
      <c r="B61" s="16">
        <v>13</v>
      </c>
      <c r="C61" s="17" t="s">
        <v>39</v>
      </c>
      <c r="D61" s="18">
        <v>438</v>
      </c>
      <c r="E61" s="19">
        <v>1.3646135152818021E-2</v>
      </c>
      <c r="F61" s="18">
        <v>507</v>
      </c>
      <c r="G61" s="19">
        <v>1.6861219195849545E-2</v>
      </c>
      <c r="H61" s="20">
        <v>-0.13609467455621305</v>
      </c>
      <c r="I61" s="37">
        <v>-3</v>
      </c>
      <c r="J61" s="18">
        <v>521</v>
      </c>
      <c r="K61" s="20">
        <v>-0.15930902111324374</v>
      </c>
      <c r="L61" s="37">
        <v>-5</v>
      </c>
      <c r="M61" s="32"/>
      <c r="N61" s="32"/>
      <c r="O61" s="16">
        <v>13</v>
      </c>
      <c r="P61" s="17" t="s">
        <v>91</v>
      </c>
      <c r="Q61" s="18">
        <v>2180</v>
      </c>
      <c r="R61" s="19">
        <v>1.3957717080916343E-2</v>
      </c>
      <c r="S61" s="18">
        <v>1403</v>
      </c>
      <c r="T61" s="19">
        <v>9.0735650767987067E-3</v>
      </c>
      <c r="U61" s="20">
        <v>0.55381325730577324</v>
      </c>
      <c r="V61" s="37">
        <v>17</v>
      </c>
    </row>
    <row r="62" spans="2:22" ht="15" thickBot="1" x14ac:dyDescent="0.25">
      <c r="B62" s="21">
        <v>14</v>
      </c>
      <c r="C62" s="22" t="s">
        <v>36</v>
      </c>
      <c r="D62" s="23">
        <v>391</v>
      </c>
      <c r="E62" s="24">
        <v>1.2181823846465403E-2</v>
      </c>
      <c r="F62" s="23">
        <v>270</v>
      </c>
      <c r="G62" s="24">
        <v>8.9793475007482783E-3</v>
      </c>
      <c r="H62" s="25">
        <v>0.44814814814814818</v>
      </c>
      <c r="I62" s="38">
        <v>17</v>
      </c>
      <c r="J62" s="23">
        <v>381</v>
      </c>
      <c r="K62" s="25">
        <v>2.6246719160105014E-2</v>
      </c>
      <c r="L62" s="38">
        <v>3</v>
      </c>
      <c r="M62" s="32"/>
      <c r="N62" s="32"/>
      <c r="O62" s="21">
        <v>14</v>
      </c>
      <c r="P62" s="22" t="s">
        <v>87</v>
      </c>
      <c r="Q62" s="23">
        <v>2164</v>
      </c>
      <c r="R62" s="24">
        <v>1.3855275120689434E-2</v>
      </c>
      <c r="S62" s="23">
        <v>1823</v>
      </c>
      <c r="T62" s="24">
        <v>1.1789814066289411E-2</v>
      </c>
      <c r="U62" s="25">
        <v>0.18705430608886453</v>
      </c>
      <c r="V62" s="38">
        <v>5</v>
      </c>
    </row>
    <row r="63" spans="2:22" ht="15" thickBot="1" x14ac:dyDescent="0.25">
      <c r="B63" s="16">
        <v>15</v>
      </c>
      <c r="C63" s="17" t="s">
        <v>90</v>
      </c>
      <c r="D63" s="18">
        <v>376</v>
      </c>
      <c r="E63" s="19">
        <v>1.1714490450820949E-2</v>
      </c>
      <c r="F63" s="18">
        <v>251</v>
      </c>
      <c r="G63" s="19">
        <v>8.3474674914363629E-3</v>
      </c>
      <c r="H63" s="20">
        <v>0.49800796812749004</v>
      </c>
      <c r="I63" s="37">
        <v>19</v>
      </c>
      <c r="J63" s="18">
        <v>532</v>
      </c>
      <c r="K63" s="20">
        <v>-0.29323308270676696</v>
      </c>
      <c r="L63" s="37">
        <v>-8</v>
      </c>
      <c r="M63" s="32"/>
      <c r="N63" s="32"/>
      <c r="O63" s="16">
        <v>15</v>
      </c>
      <c r="P63" s="17" t="s">
        <v>90</v>
      </c>
      <c r="Q63" s="18">
        <v>2024</v>
      </c>
      <c r="R63" s="19">
        <v>1.295890796870398E-2</v>
      </c>
      <c r="S63" s="18">
        <v>1609</v>
      </c>
      <c r="T63" s="19">
        <v>1.0405820533548908E-2</v>
      </c>
      <c r="U63" s="20">
        <v>0.25792417650714738</v>
      </c>
      <c r="V63" s="37">
        <v>7</v>
      </c>
    </row>
    <row r="64" spans="2:22" ht="15" thickBot="1" x14ac:dyDescent="0.25">
      <c r="B64" s="21">
        <v>16</v>
      </c>
      <c r="C64" s="22" t="s">
        <v>124</v>
      </c>
      <c r="D64" s="23">
        <v>373</v>
      </c>
      <c r="E64" s="24">
        <v>1.1621023771692059E-2</v>
      </c>
      <c r="F64" s="23">
        <v>285</v>
      </c>
      <c r="G64" s="24">
        <v>9.4782001396787382E-3</v>
      </c>
      <c r="H64" s="25">
        <v>0.30877192982456148</v>
      </c>
      <c r="I64" s="38">
        <v>13</v>
      </c>
      <c r="J64" s="23">
        <v>375</v>
      </c>
      <c r="K64" s="25">
        <v>-5.3333333333333011E-3</v>
      </c>
      <c r="L64" s="38">
        <v>2</v>
      </c>
      <c r="M64" s="32"/>
      <c r="N64" s="32"/>
      <c r="O64" s="21">
        <v>16</v>
      </c>
      <c r="P64" s="22" t="s">
        <v>98</v>
      </c>
      <c r="Q64" s="23">
        <v>1963</v>
      </c>
      <c r="R64" s="24">
        <v>1.256834799533889E-2</v>
      </c>
      <c r="S64" s="23">
        <v>1414</v>
      </c>
      <c r="T64" s="24">
        <v>9.1447049312853683E-3</v>
      </c>
      <c r="U64" s="25">
        <v>0.38826025459688829</v>
      </c>
      <c r="V64" s="38">
        <v>13</v>
      </c>
    </row>
    <row r="65" spans="2:22" ht="15" thickBot="1" x14ac:dyDescent="0.25">
      <c r="B65" s="16">
        <v>17</v>
      </c>
      <c r="C65" s="17" t="s">
        <v>157</v>
      </c>
      <c r="D65" s="18">
        <v>363</v>
      </c>
      <c r="E65" s="19">
        <v>1.1309468174595756E-2</v>
      </c>
      <c r="F65" s="18">
        <v>382</v>
      </c>
      <c r="G65" s="19">
        <v>1.2704113871429046E-2</v>
      </c>
      <c r="H65" s="20">
        <v>-4.9738219895287927E-2</v>
      </c>
      <c r="I65" s="37">
        <v>-1</v>
      </c>
      <c r="J65" s="18">
        <v>211</v>
      </c>
      <c r="K65" s="20">
        <v>0.72037914691943139</v>
      </c>
      <c r="L65" s="37">
        <v>29</v>
      </c>
      <c r="M65" s="32"/>
      <c r="N65" s="32"/>
      <c r="O65" s="16">
        <v>17</v>
      </c>
      <c r="P65" s="17" t="s">
        <v>84</v>
      </c>
      <c r="Q65" s="18">
        <v>1847</v>
      </c>
      <c r="R65" s="19">
        <v>1.1825643783693801E-2</v>
      </c>
      <c r="S65" s="18">
        <v>1614</v>
      </c>
      <c r="T65" s="19">
        <v>1.0438156831042846E-2</v>
      </c>
      <c r="U65" s="20">
        <v>0.14436183395291202</v>
      </c>
      <c r="V65" s="37">
        <v>4</v>
      </c>
    </row>
    <row r="66" spans="2:22" ht="15" thickBot="1" x14ac:dyDescent="0.25">
      <c r="B66" s="21">
        <v>18</v>
      </c>
      <c r="C66" s="22" t="s">
        <v>84</v>
      </c>
      <c r="D66" s="23">
        <v>350</v>
      </c>
      <c r="E66" s="24">
        <v>1.0904445898370564E-2</v>
      </c>
      <c r="F66" s="23">
        <v>318</v>
      </c>
      <c r="G66" s="24">
        <v>1.0575675945325751E-2</v>
      </c>
      <c r="H66" s="25">
        <v>0.10062893081761004</v>
      </c>
      <c r="I66" s="38">
        <v>4</v>
      </c>
      <c r="J66" s="23">
        <v>411</v>
      </c>
      <c r="K66" s="25">
        <v>-0.14841849148418496</v>
      </c>
      <c r="L66" s="38">
        <v>-3</v>
      </c>
      <c r="M66" s="32"/>
      <c r="N66" s="32"/>
      <c r="O66" s="21">
        <v>18</v>
      </c>
      <c r="P66" s="22" t="s">
        <v>95</v>
      </c>
      <c r="Q66" s="23">
        <v>1832</v>
      </c>
      <c r="R66" s="24">
        <v>1.1729604445981074E-2</v>
      </c>
      <c r="S66" s="23">
        <v>988</v>
      </c>
      <c r="T66" s="24">
        <v>6.3896523848019403E-3</v>
      </c>
      <c r="U66" s="25">
        <v>0.85425101214574894</v>
      </c>
      <c r="V66" s="38">
        <v>25</v>
      </c>
    </row>
    <row r="67" spans="2:22" ht="15" thickBot="1" x14ac:dyDescent="0.25">
      <c r="B67" s="16">
        <v>19</v>
      </c>
      <c r="C67" s="17" t="s">
        <v>122</v>
      </c>
      <c r="D67" s="18">
        <v>347</v>
      </c>
      <c r="E67" s="19">
        <v>1.0810979219241674E-2</v>
      </c>
      <c r="F67" s="18">
        <v>378</v>
      </c>
      <c r="G67" s="19">
        <v>1.2571086501047591E-2</v>
      </c>
      <c r="H67" s="20">
        <v>-8.2010582010581978E-2</v>
      </c>
      <c r="I67" s="37">
        <v>-1</v>
      </c>
      <c r="J67" s="18">
        <v>344</v>
      </c>
      <c r="K67" s="20">
        <v>8.720930232558155E-3</v>
      </c>
      <c r="L67" s="37">
        <v>3</v>
      </c>
      <c r="O67" s="16">
        <v>19</v>
      </c>
      <c r="P67" s="17" t="s">
        <v>105</v>
      </c>
      <c r="Q67" s="18">
        <v>1824</v>
      </c>
      <c r="R67" s="19">
        <v>1.1678383465867619E-2</v>
      </c>
      <c r="S67" s="18">
        <v>416</v>
      </c>
      <c r="T67" s="19">
        <v>2.6903799514955539E-3</v>
      </c>
      <c r="U67" s="20">
        <v>3.384615384615385</v>
      </c>
      <c r="V67" s="37">
        <v>81</v>
      </c>
    </row>
    <row r="68" spans="2:22" ht="15" thickBot="1" x14ac:dyDescent="0.25">
      <c r="B68" s="21">
        <v>20</v>
      </c>
      <c r="C68" s="22" t="s">
        <v>158</v>
      </c>
      <c r="D68" s="23">
        <v>344</v>
      </c>
      <c r="E68" s="24">
        <v>1.0717512540112783E-2</v>
      </c>
      <c r="F68" s="23">
        <v>123</v>
      </c>
      <c r="G68" s="24">
        <v>4.0905916392297717E-3</v>
      </c>
      <c r="H68" s="25">
        <v>1.7967479674796749</v>
      </c>
      <c r="I68" s="38">
        <v>45</v>
      </c>
      <c r="J68" s="23">
        <v>184</v>
      </c>
      <c r="K68" s="25">
        <v>0.86956521739130443</v>
      </c>
      <c r="L68" s="38">
        <v>35</v>
      </c>
      <c r="O68" s="21">
        <v>20</v>
      </c>
      <c r="P68" s="22" t="s">
        <v>104</v>
      </c>
      <c r="Q68" s="23">
        <v>1815</v>
      </c>
      <c r="R68" s="24">
        <v>1.1620759863239983E-2</v>
      </c>
      <c r="S68" s="23">
        <v>1298</v>
      </c>
      <c r="T68" s="24">
        <v>8.3945028294260312E-3</v>
      </c>
      <c r="U68" s="25">
        <v>0.39830508474576276</v>
      </c>
      <c r="V68" s="38">
        <v>14</v>
      </c>
    </row>
    <row r="69" spans="2:22" ht="15" thickBot="1" x14ac:dyDescent="0.25">
      <c r="B69" s="102" t="s">
        <v>41</v>
      </c>
      <c r="C69" s="103"/>
      <c r="D69" s="26">
        <f>SUM(D49:D68)</f>
        <v>11841</v>
      </c>
      <c r="E69" s="27">
        <f>D69/D71</f>
        <v>0.36891298252173099</v>
      </c>
      <c r="F69" s="26">
        <f>SUM(F49:F68)</f>
        <v>11738</v>
      </c>
      <c r="G69" s="27">
        <f>F69/F71</f>
        <v>0.39036881838438259</v>
      </c>
      <c r="H69" s="28">
        <f>D69/F69-1</f>
        <v>8.7749190662804732E-3</v>
      </c>
      <c r="I69" s="39"/>
      <c r="J69" s="26">
        <f>SUM(J49:J68)</f>
        <v>11166</v>
      </c>
      <c r="K69" s="27">
        <f>D69/J69-1</f>
        <v>6.045137023105851E-2</v>
      </c>
      <c r="L69" s="26"/>
      <c r="O69" s="102" t="s">
        <v>41</v>
      </c>
      <c r="P69" s="103"/>
      <c r="Q69" s="26">
        <f>SUM(Q49:Q68)</f>
        <v>58114</v>
      </c>
      <c r="R69" s="27">
        <f>Q69/Q71</f>
        <v>0.37208200478916165</v>
      </c>
      <c r="S69" s="26">
        <f>SUM(S49:S68)</f>
        <v>57460</v>
      </c>
      <c r="T69" s="27">
        <f>S69/S71</f>
        <v>0.37160873080032336</v>
      </c>
      <c r="U69" s="28">
        <f>Q69/S69-1</f>
        <v>1.1381830838844476E-2</v>
      </c>
      <c r="V69" s="39"/>
    </row>
    <row r="70" spans="2:22" ht="15" thickBot="1" x14ac:dyDescent="0.25">
      <c r="B70" s="102" t="s">
        <v>12</v>
      </c>
      <c r="C70" s="103"/>
      <c r="D70" s="26">
        <f>D71-SUM(D49:D68)</f>
        <v>20256</v>
      </c>
      <c r="E70" s="27">
        <f>D70/D71</f>
        <v>0.63108701747826901</v>
      </c>
      <c r="F70" s="26">
        <f>F71-SUM(F49:F68)</f>
        <v>18331</v>
      </c>
      <c r="G70" s="27">
        <f>F70/F71</f>
        <v>0.60963118161561747</v>
      </c>
      <c r="H70" s="28">
        <f>D70/F70-1</f>
        <v>0.10501336533740657</v>
      </c>
      <c r="I70" s="39"/>
      <c r="J70" s="26">
        <f>J71-SUM(J49:J68)</f>
        <v>20551</v>
      </c>
      <c r="K70" s="27">
        <f>D70/J70-1</f>
        <v>-1.4354532626149608E-2</v>
      </c>
      <c r="L70" s="56"/>
      <c r="O70" s="102" t="s">
        <v>12</v>
      </c>
      <c r="P70" s="103"/>
      <c r="Q70" s="26">
        <f>Q71-SUM(Q49:Q68)</f>
        <v>98072</v>
      </c>
      <c r="R70" s="27">
        <f>Q70/Q71</f>
        <v>0.62791799521083835</v>
      </c>
      <c r="S70" s="26">
        <f>S71-SUM(S49:S68)</f>
        <v>97165</v>
      </c>
      <c r="T70" s="27">
        <f>S70/S71</f>
        <v>0.62839126919967658</v>
      </c>
      <c r="U70" s="28">
        <f>Q70/S70-1</f>
        <v>9.3346369577522736E-3</v>
      </c>
      <c r="V70" s="39"/>
    </row>
    <row r="71" spans="2:22" ht="15" thickBot="1" x14ac:dyDescent="0.25">
      <c r="B71" s="85" t="s">
        <v>34</v>
      </c>
      <c r="C71" s="86"/>
      <c r="D71" s="29">
        <v>32097</v>
      </c>
      <c r="E71" s="30">
        <v>1</v>
      </c>
      <c r="F71" s="29">
        <v>30069</v>
      </c>
      <c r="G71" s="30">
        <v>1</v>
      </c>
      <c r="H71" s="31">
        <v>6.7444876783398167E-2</v>
      </c>
      <c r="I71" s="41"/>
      <c r="J71" s="29">
        <v>31717</v>
      </c>
      <c r="K71" s="31">
        <v>1.1980956584796809E-2</v>
      </c>
      <c r="L71" s="29"/>
      <c r="M71" s="32"/>
      <c r="O71" s="85" t="s">
        <v>34</v>
      </c>
      <c r="P71" s="86"/>
      <c r="Q71" s="29">
        <v>156186</v>
      </c>
      <c r="R71" s="30">
        <v>1</v>
      </c>
      <c r="S71" s="29">
        <v>154625</v>
      </c>
      <c r="T71" s="30">
        <v>1</v>
      </c>
      <c r="U71" s="31">
        <v>1.0095392077607013E-2</v>
      </c>
      <c r="V71" s="41"/>
    </row>
    <row r="72" spans="2:22" x14ac:dyDescent="0.2">
      <c r="B72" s="33" t="s">
        <v>63</v>
      </c>
      <c r="O72" s="33" t="s">
        <v>63</v>
      </c>
    </row>
    <row r="73" spans="2:22" x14ac:dyDescent="0.2">
      <c r="B73" s="34" t="s">
        <v>62</v>
      </c>
      <c r="O73" s="34" t="s">
        <v>62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workbookViewId="0"/>
  </sheetViews>
  <sheetFormatPr defaultColWidth="9.140625" defaultRowHeight="14.25" x14ac:dyDescent="0.2"/>
  <cols>
    <col min="1" max="1" width="2" style="4" customWidth="1"/>
    <col min="2" max="2" width="8.140625" style="4" customWidth="1"/>
    <col min="3" max="3" width="19.140625" style="4" customWidth="1"/>
    <col min="4" max="12" width="10.140625" style="4" customWidth="1"/>
    <col min="13" max="14" width="4.42578125" style="4" customWidth="1"/>
    <col min="15" max="15" width="11.5703125" style="4" customWidth="1"/>
    <col min="16" max="16" width="19.140625" style="4" customWidth="1"/>
    <col min="17" max="17" width="10.42578125" style="4" customWidth="1"/>
    <col min="18" max="22" width="10.5703125" style="4" customWidth="1"/>
    <col min="23" max="23" width="11.7109375" style="4" customWidth="1"/>
    <col min="24" max="16384" width="9.140625" style="4"/>
  </cols>
  <sheetData>
    <row r="1" spans="2:22" x14ac:dyDescent="0.2">
      <c r="B1" s="4" t="s">
        <v>3</v>
      </c>
      <c r="D1" s="2"/>
      <c r="O1" s="42"/>
      <c r="V1" s="60">
        <v>45812</v>
      </c>
    </row>
    <row r="2" spans="2:22" ht="14.45" customHeight="1" x14ac:dyDescent="0.25">
      <c r="B2" s="89" t="s">
        <v>142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/>
      <c r="N2" s="35"/>
      <c r="O2" s="89" t="s">
        <v>111</v>
      </c>
      <c r="P2" s="89"/>
      <c r="Q2" s="89"/>
      <c r="R2" s="89"/>
      <c r="S2" s="89"/>
      <c r="T2" s="89"/>
      <c r="U2" s="89"/>
      <c r="V2" s="89"/>
    </row>
    <row r="3" spans="2:22" ht="14.45" customHeight="1" x14ac:dyDescent="0.25">
      <c r="B3" s="84" t="s">
        <v>143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/>
      <c r="N3" s="35"/>
      <c r="O3" s="84" t="s">
        <v>118</v>
      </c>
      <c r="P3" s="84"/>
      <c r="Q3" s="84"/>
      <c r="R3" s="84"/>
      <c r="S3" s="84"/>
      <c r="T3" s="84"/>
      <c r="U3" s="84"/>
      <c r="V3" s="84"/>
    </row>
    <row r="4" spans="2:22" ht="14.45" customHeight="1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2"/>
      <c r="L4" s="9" t="s">
        <v>4</v>
      </c>
      <c r="M4"/>
      <c r="O4" s="36"/>
      <c r="P4" s="36"/>
      <c r="Q4" s="36"/>
      <c r="R4" s="36"/>
      <c r="S4" s="36"/>
      <c r="T4" s="36"/>
      <c r="U4" s="32"/>
      <c r="V4" s="9" t="s">
        <v>4</v>
      </c>
    </row>
    <row r="5" spans="2:22" ht="14.45" customHeight="1" x14ac:dyDescent="0.25">
      <c r="B5" s="114" t="s">
        <v>0</v>
      </c>
      <c r="C5" s="114" t="s">
        <v>1</v>
      </c>
      <c r="D5" s="90" t="s">
        <v>128</v>
      </c>
      <c r="E5" s="91"/>
      <c r="F5" s="91"/>
      <c r="G5" s="91"/>
      <c r="H5" s="91"/>
      <c r="I5" s="92"/>
      <c r="J5" s="90" t="s">
        <v>120</v>
      </c>
      <c r="K5" s="91"/>
      <c r="L5" s="92"/>
      <c r="M5"/>
      <c r="O5" s="114" t="s">
        <v>0</v>
      </c>
      <c r="P5" s="114" t="s">
        <v>1</v>
      </c>
      <c r="Q5" s="90" t="s">
        <v>134</v>
      </c>
      <c r="R5" s="91"/>
      <c r="S5" s="91"/>
      <c r="T5" s="91"/>
      <c r="U5" s="91"/>
      <c r="V5" s="92"/>
    </row>
    <row r="6" spans="2:22" ht="14.45" customHeight="1" thickBot="1" x14ac:dyDescent="0.3">
      <c r="B6" s="115"/>
      <c r="C6" s="115"/>
      <c r="D6" s="93" t="s">
        <v>129</v>
      </c>
      <c r="E6" s="94"/>
      <c r="F6" s="94"/>
      <c r="G6" s="94"/>
      <c r="H6" s="94"/>
      <c r="I6" s="95"/>
      <c r="J6" s="93" t="s">
        <v>121</v>
      </c>
      <c r="K6" s="94"/>
      <c r="L6" s="95"/>
      <c r="M6"/>
      <c r="O6" s="115"/>
      <c r="P6" s="115"/>
      <c r="Q6" s="93" t="s">
        <v>135</v>
      </c>
      <c r="R6" s="94"/>
      <c r="S6" s="94"/>
      <c r="T6" s="94"/>
      <c r="U6" s="94"/>
      <c r="V6" s="95"/>
    </row>
    <row r="7" spans="2:22" ht="14.45" customHeight="1" x14ac:dyDescent="0.25">
      <c r="B7" s="115"/>
      <c r="C7" s="115"/>
      <c r="D7" s="106">
        <v>2025</v>
      </c>
      <c r="E7" s="107"/>
      <c r="F7" s="106">
        <v>2024</v>
      </c>
      <c r="G7" s="107"/>
      <c r="H7" s="104" t="s">
        <v>5</v>
      </c>
      <c r="I7" s="104" t="s">
        <v>43</v>
      </c>
      <c r="J7" s="104">
        <v>2025</v>
      </c>
      <c r="K7" s="104" t="s">
        <v>130</v>
      </c>
      <c r="L7" s="96" t="s">
        <v>132</v>
      </c>
      <c r="M7"/>
      <c r="O7" s="115"/>
      <c r="P7" s="115"/>
      <c r="Q7" s="106">
        <v>2025</v>
      </c>
      <c r="R7" s="107"/>
      <c r="S7" s="106">
        <v>2024</v>
      </c>
      <c r="T7" s="107"/>
      <c r="U7" s="104" t="s">
        <v>5</v>
      </c>
      <c r="V7" s="104" t="s">
        <v>58</v>
      </c>
    </row>
    <row r="8" spans="2:22" ht="14.45" customHeight="1" thickBot="1" x14ac:dyDescent="0.3">
      <c r="B8" s="110" t="s">
        <v>6</v>
      </c>
      <c r="C8" s="110" t="s">
        <v>7</v>
      </c>
      <c r="D8" s="108"/>
      <c r="E8" s="109"/>
      <c r="F8" s="108"/>
      <c r="G8" s="109"/>
      <c r="H8" s="105"/>
      <c r="I8" s="105"/>
      <c r="J8" s="105"/>
      <c r="K8" s="105"/>
      <c r="L8" s="97"/>
      <c r="M8"/>
      <c r="O8" s="110" t="s">
        <v>6</v>
      </c>
      <c r="P8" s="110" t="s">
        <v>7</v>
      </c>
      <c r="Q8" s="108"/>
      <c r="R8" s="109"/>
      <c r="S8" s="108"/>
      <c r="T8" s="109"/>
      <c r="U8" s="105"/>
      <c r="V8" s="105"/>
    </row>
    <row r="9" spans="2:22" ht="14.45" customHeight="1" x14ac:dyDescent="0.25">
      <c r="B9" s="110"/>
      <c r="C9" s="110"/>
      <c r="D9" s="10" t="s">
        <v>8</v>
      </c>
      <c r="E9" s="11" t="s">
        <v>2</v>
      </c>
      <c r="F9" s="10" t="s">
        <v>8</v>
      </c>
      <c r="G9" s="11" t="s">
        <v>2</v>
      </c>
      <c r="H9" s="87" t="s">
        <v>9</v>
      </c>
      <c r="I9" s="87" t="s">
        <v>44</v>
      </c>
      <c r="J9" s="87" t="s">
        <v>8</v>
      </c>
      <c r="K9" s="87" t="s">
        <v>131</v>
      </c>
      <c r="L9" s="112" t="s">
        <v>133</v>
      </c>
      <c r="M9"/>
      <c r="O9" s="110"/>
      <c r="P9" s="110"/>
      <c r="Q9" s="10" t="s">
        <v>8</v>
      </c>
      <c r="R9" s="11" t="s">
        <v>2</v>
      </c>
      <c r="S9" s="10" t="s">
        <v>8</v>
      </c>
      <c r="T9" s="11" t="s">
        <v>2</v>
      </c>
      <c r="U9" s="87" t="s">
        <v>9</v>
      </c>
      <c r="V9" s="87" t="s">
        <v>59</v>
      </c>
    </row>
    <row r="10" spans="2:22" ht="14.45" customHeight="1" thickBot="1" x14ac:dyDescent="0.3">
      <c r="B10" s="111"/>
      <c r="C10" s="111"/>
      <c r="D10" s="13" t="s">
        <v>10</v>
      </c>
      <c r="E10" s="14" t="s">
        <v>11</v>
      </c>
      <c r="F10" s="13" t="s">
        <v>10</v>
      </c>
      <c r="G10" s="14" t="s">
        <v>11</v>
      </c>
      <c r="H10" s="88"/>
      <c r="I10" s="88"/>
      <c r="J10" s="88" t="s">
        <v>10</v>
      </c>
      <c r="K10" s="88"/>
      <c r="L10" s="113"/>
      <c r="M10"/>
      <c r="O10" s="111"/>
      <c r="P10" s="111"/>
      <c r="Q10" s="13" t="s">
        <v>10</v>
      </c>
      <c r="R10" s="14" t="s">
        <v>11</v>
      </c>
      <c r="S10" s="13" t="s">
        <v>10</v>
      </c>
      <c r="T10" s="14" t="s">
        <v>11</v>
      </c>
      <c r="U10" s="88"/>
      <c r="V10" s="88"/>
    </row>
    <row r="11" spans="2:22" ht="14.45" customHeight="1" thickBot="1" x14ac:dyDescent="0.3">
      <c r="B11" s="16">
        <v>1</v>
      </c>
      <c r="C11" s="17" t="s">
        <v>19</v>
      </c>
      <c r="D11" s="18">
        <v>1030</v>
      </c>
      <c r="E11" s="19">
        <v>0.19444968850292618</v>
      </c>
      <c r="F11" s="18">
        <v>398</v>
      </c>
      <c r="G11" s="19">
        <v>8.3246182806944152E-2</v>
      </c>
      <c r="H11" s="20">
        <v>1.5879396984924625</v>
      </c>
      <c r="I11" s="37">
        <v>5</v>
      </c>
      <c r="J11" s="18">
        <v>1099</v>
      </c>
      <c r="K11" s="20">
        <v>-6.2784349408553264E-2</v>
      </c>
      <c r="L11" s="37">
        <v>0</v>
      </c>
      <c r="M11"/>
      <c r="O11" s="16">
        <v>1</v>
      </c>
      <c r="P11" s="17" t="s">
        <v>19</v>
      </c>
      <c r="Q11" s="18">
        <v>4703</v>
      </c>
      <c r="R11" s="19">
        <v>0.17342084885135883</v>
      </c>
      <c r="S11" s="18">
        <v>2983</v>
      </c>
      <c r="T11" s="19">
        <v>0.11405085069776333</v>
      </c>
      <c r="U11" s="20">
        <v>0.57660073751257124</v>
      </c>
      <c r="V11" s="37">
        <v>3</v>
      </c>
    </row>
    <row r="12" spans="2:22" ht="14.45" customHeight="1" thickBot="1" x14ac:dyDescent="0.3">
      <c r="B12" s="21">
        <v>2</v>
      </c>
      <c r="C12" s="22" t="s">
        <v>21</v>
      </c>
      <c r="D12" s="23">
        <v>972</v>
      </c>
      <c r="E12" s="24">
        <v>0.18350009439305268</v>
      </c>
      <c r="F12" s="23">
        <v>740</v>
      </c>
      <c r="G12" s="24">
        <v>0.15477933486718259</v>
      </c>
      <c r="H12" s="25">
        <v>0.31351351351351342</v>
      </c>
      <c r="I12" s="38">
        <v>0</v>
      </c>
      <c r="J12" s="23">
        <v>868</v>
      </c>
      <c r="K12" s="25">
        <v>0.1198156682027649</v>
      </c>
      <c r="L12" s="38">
        <v>0</v>
      </c>
      <c r="M12"/>
      <c r="O12" s="21">
        <v>2</v>
      </c>
      <c r="P12" s="22" t="s">
        <v>21</v>
      </c>
      <c r="Q12" s="23">
        <v>4569</v>
      </c>
      <c r="R12" s="24">
        <v>0.16847966370441389</v>
      </c>
      <c r="S12" s="23">
        <v>3601</v>
      </c>
      <c r="T12" s="24">
        <v>0.13767922003441024</v>
      </c>
      <c r="U12" s="25">
        <v>0.26881421827270202</v>
      </c>
      <c r="V12" s="38">
        <v>0</v>
      </c>
    </row>
    <row r="13" spans="2:22" ht="14.45" customHeight="1" thickBot="1" x14ac:dyDescent="0.3">
      <c r="B13" s="16">
        <v>3</v>
      </c>
      <c r="C13" s="17" t="s">
        <v>24</v>
      </c>
      <c r="D13" s="18">
        <v>760</v>
      </c>
      <c r="E13" s="19">
        <v>0.14347744006041155</v>
      </c>
      <c r="F13" s="18">
        <v>1053</v>
      </c>
      <c r="G13" s="19">
        <v>0.22024681029073415</v>
      </c>
      <c r="H13" s="20">
        <v>-0.27825261158594494</v>
      </c>
      <c r="I13" s="37">
        <v>-2</v>
      </c>
      <c r="J13" s="18">
        <v>783</v>
      </c>
      <c r="K13" s="20">
        <v>-2.937420178799488E-2</v>
      </c>
      <c r="L13" s="37">
        <v>0</v>
      </c>
      <c r="M13"/>
      <c r="O13" s="16">
        <v>3</v>
      </c>
      <c r="P13" s="17" t="s">
        <v>24</v>
      </c>
      <c r="Q13" s="18">
        <v>4027</v>
      </c>
      <c r="R13" s="19">
        <v>0.14849367602050223</v>
      </c>
      <c r="S13" s="18">
        <v>5142</v>
      </c>
      <c r="T13" s="19">
        <v>0.19659720894666413</v>
      </c>
      <c r="U13" s="20">
        <v>-0.21684169583819524</v>
      </c>
      <c r="V13" s="37">
        <v>-2</v>
      </c>
    </row>
    <row r="14" spans="2:22" ht="14.45" customHeight="1" thickBot="1" x14ac:dyDescent="0.3">
      <c r="B14" s="21">
        <v>4</v>
      </c>
      <c r="C14" s="22" t="s">
        <v>26</v>
      </c>
      <c r="D14" s="23">
        <v>528</v>
      </c>
      <c r="E14" s="24">
        <v>9.9679063620917496E-2</v>
      </c>
      <c r="F14" s="23">
        <v>369</v>
      </c>
      <c r="G14" s="24">
        <v>7.7180506170257263E-2</v>
      </c>
      <c r="H14" s="25">
        <v>0.43089430894308944</v>
      </c>
      <c r="I14" s="38">
        <v>3</v>
      </c>
      <c r="J14" s="23">
        <v>477</v>
      </c>
      <c r="K14" s="25">
        <v>0.10691823899371067</v>
      </c>
      <c r="L14" s="38">
        <v>1</v>
      </c>
      <c r="M14"/>
      <c r="O14" s="21">
        <v>4</v>
      </c>
      <c r="P14" s="22" t="s">
        <v>18</v>
      </c>
      <c r="Q14" s="23">
        <v>2883</v>
      </c>
      <c r="R14" s="24">
        <v>0.10630922969136031</v>
      </c>
      <c r="S14" s="23">
        <v>2410</v>
      </c>
      <c r="T14" s="24">
        <v>9.2142993691454789E-2</v>
      </c>
      <c r="U14" s="25">
        <v>0.19626556016597507</v>
      </c>
      <c r="V14" s="38">
        <v>2</v>
      </c>
    </row>
    <row r="15" spans="2:22" ht="14.45" customHeight="1" thickBot="1" x14ac:dyDescent="0.3">
      <c r="B15" s="16">
        <v>5</v>
      </c>
      <c r="C15" s="17" t="s">
        <v>18</v>
      </c>
      <c r="D15" s="18">
        <v>466</v>
      </c>
      <c r="E15" s="19">
        <v>8.79743250896734E-2</v>
      </c>
      <c r="F15" s="18">
        <v>503</v>
      </c>
      <c r="G15" s="19">
        <v>0.10520811545701736</v>
      </c>
      <c r="H15" s="20">
        <v>-7.3558648111332059E-2</v>
      </c>
      <c r="I15" s="37">
        <v>-2</v>
      </c>
      <c r="J15" s="18">
        <v>565</v>
      </c>
      <c r="K15" s="20">
        <v>-0.17522123893805308</v>
      </c>
      <c r="L15" s="37">
        <v>-1</v>
      </c>
      <c r="M15"/>
      <c r="O15" s="16">
        <v>5</v>
      </c>
      <c r="P15" s="17" t="s">
        <v>26</v>
      </c>
      <c r="Q15" s="18">
        <v>2676</v>
      </c>
      <c r="R15" s="19">
        <v>9.8676204874811019E-2</v>
      </c>
      <c r="S15" s="18">
        <v>3328</v>
      </c>
      <c r="T15" s="19">
        <v>0.12724144523035749</v>
      </c>
      <c r="U15" s="20">
        <v>-0.19591346153846156</v>
      </c>
      <c r="V15" s="37">
        <v>-2</v>
      </c>
    </row>
    <row r="16" spans="2:22" ht="14.45" customHeight="1" thickBot="1" x14ac:dyDescent="0.3">
      <c r="B16" s="21">
        <v>6</v>
      </c>
      <c r="C16" s="22" t="s">
        <v>31</v>
      </c>
      <c r="D16" s="23">
        <v>359</v>
      </c>
      <c r="E16" s="24">
        <v>6.7774211818010188E-2</v>
      </c>
      <c r="F16" s="23">
        <v>421</v>
      </c>
      <c r="G16" s="24">
        <v>8.8056891863626863E-2</v>
      </c>
      <c r="H16" s="25">
        <v>-0.14726840855106893</v>
      </c>
      <c r="I16" s="38">
        <v>-1</v>
      </c>
      <c r="J16" s="23">
        <v>376</v>
      </c>
      <c r="K16" s="25">
        <v>-4.5212765957446832E-2</v>
      </c>
      <c r="L16" s="38">
        <v>1</v>
      </c>
      <c r="M16"/>
      <c r="O16" s="21">
        <v>6</v>
      </c>
      <c r="P16" s="22" t="s">
        <v>31</v>
      </c>
      <c r="Q16" s="23">
        <v>2110</v>
      </c>
      <c r="R16" s="24">
        <v>7.7805228806371918E-2</v>
      </c>
      <c r="S16" s="23">
        <v>2416</v>
      </c>
      <c r="T16" s="24">
        <v>9.2372395335499902E-2</v>
      </c>
      <c r="U16" s="25">
        <v>-0.1266556291390728</v>
      </c>
      <c r="V16" s="38">
        <v>-1</v>
      </c>
    </row>
    <row r="17" spans="2:22" ht="14.45" customHeight="1" thickBot="1" x14ac:dyDescent="0.3">
      <c r="B17" s="16">
        <v>7</v>
      </c>
      <c r="C17" s="17" t="s">
        <v>45</v>
      </c>
      <c r="D17" s="18">
        <v>323</v>
      </c>
      <c r="E17" s="19">
        <v>6.0977912025674909E-2</v>
      </c>
      <c r="F17" s="18">
        <v>450</v>
      </c>
      <c r="G17" s="19">
        <v>9.4122568500313739E-2</v>
      </c>
      <c r="H17" s="20">
        <v>-0.28222222222222226</v>
      </c>
      <c r="I17" s="37">
        <v>-3</v>
      </c>
      <c r="J17" s="18">
        <v>407</v>
      </c>
      <c r="K17" s="20">
        <v>-0.20638820638820643</v>
      </c>
      <c r="L17" s="37">
        <v>-1</v>
      </c>
      <c r="M17"/>
      <c r="O17" s="16">
        <v>7</v>
      </c>
      <c r="P17" s="17" t="s">
        <v>45</v>
      </c>
      <c r="Q17" s="18">
        <v>1611</v>
      </c>
      <c r="R17" s="19">
        <v>5.9404845311405288E-2</v>
      </c>
      <c r="S17" s="18">
        <v>2144</v>
      </c>
      <c r="T17" s="19">
        <v>8.1972854138787993E-2</v>
      </c>
      <c r="U17" s="20">
        <v>-0.24860074626865669</v>
      </c>
      <c r="V17" s="37">
        <v>0</v>
      </c>
    </row>
    <row r="18" spans="2:22" ht="14.45" customHeight="1" thickBot="1" x14ac:dyDescent="0.3">
      <c r="B18" s="21">
        <v>8</v>
      </c>
      <c r="C18" s="22" t="s">
        <v>20</v>
      </c>
      <c r="D18" s="23">
        <v>191</v>
      </c>
      <c r="E18" s="24">
        <v>3.6058146120445535E-2</v>
      </c>
      <c r="F18" s="23">
        <v>140</v>
      </c>
      <c r="G18" s="24">
        <v>2.9282576866764276E-2</v>
      </c>
      <c r="H18" s="25">
        <v>0.36428571428571432</v>
      </c>
      <c r="I18" s="38">
        <v>1</v>
      </c>
      <c r="J18" s="23">
        <v>246</v>
      </c>
      <c r="K18" s="25">
        <v>-0.22357723577235777</v>
      </c>
      <c r="L18" s="38">
        <v>0</v>
      </c>
      <c r="M18"/>
      <c r="O18" s="21">
        <v>8</v>
      </c>
      <c r="P18" s="22" t="s">
        <v>20</v>
      </c>
      <c r="Q18" s="23">
        <v>1340</v>
      </c>
      <c r="R18" s="24">
        <v>4.9411851469449465E-2</v>
      </c>
      <c r="S18" s="23">
        <v>1090</v>
      </c>
      <c r="T18" s="24">
        <v>4.1674632001529342E-2</v>
      </c>
      <c r="U18" s="25">
        <v>0.22935779816513757</v>
      </c>
      <c r="V18" s="38">
        <v>0</v>
      </c>
    </row>
    <row r="19" spans="2:22" ht="14.45" customHeight="1" thickBot="1" x14ac:dyDescent="0.3">
      <c r="B19" s="16">
        <v>9</v>
      </c>
      <c r="C19" s="17" t="s">
        <v>27</v>
      </c>
      <c r="D19" s="18">
        <v>168</v>
      </c>
      <c r="E19" s="19">
        <v>3.171606569756466E-2</v>
      </c>
      <c r="F19" s="18">
        <v>156</v>
      </c>
      <c r="G19" s="19">
        <v>3.2629157080108766E-2</v>
      </c>
      <c r="H19" s="20">
        <v>7.6923076923076872E-2</v>
      </c>
      <c r="I19" s="37">
        <v>-1</v>
      </c>
      <c r="J19" s="18">
        <v>177</v>
      </c>
      <c r="K19" s="20">
        <v>-5.084745762711862E-2</v>
      </c>
      <c r="L19" s="37">
        <v>0</v>
      </c>
      <c r="M19"/>
      <c r="O19" s="16">
        <v>9</v>
      </c>
      <c r="P19" s="17" t="s">
        <v>27</v>
      </c>
      <c r="Q19" s="18">
        <v>857</v>
      </c>
      <c r="R19" s="19">
        <v>3.1601460230834467E-2</v>
      </c>
      <c r="S19" s="18">
        <v>725</v>
      </c>
      <c r="T19" s="19">
        <v>2.771936532211814E-2</v>
      </c>
      <c r="U19" s="20">
        <v>0.18206896551724139</v>
      </c>
      <c r="V19" s="37">
        <v>0</v>
      </c>
    </row>
    <row r="20" spans="2:22" ht="14.45" customHeight="1" thickBot="1" x14ac:dyDescent="0.3">
      <c r="B20" s="21">
        <v>10</v>
      </c>
      <c r="C20" s="22" t="s">
        <v>28</v>
      </c>
      <c r="D20" s="23">
        <v>88</v>
      </c>
      <c r="E20" s="24">
        <v>1.6613177270152917E-2</v>
      </c>
      <c r="F20" s="23">
        <v>127</v>
      </c>
      <c r="G20" s="24">
        <v>2.656348044342188E-2</v>
      </c>
      <c r="H20" s="25">
        <v>-0.30708661417322836</v>
      </c>
      <c r="I20" s="38">
        <v>0</v>
      </c>
      <c r="J20" s="23">
        <v>125</v>
      </c>
      <c r="K20" s="25">
        <v>-0.29600000000000004</v>
      </c>
      <c r="L20" s="38">
        <v>0</v>
      </c>
      <c r="M20"/>
      <c r="O20" s="21">
        <v>10</v>
      </c>
      <c r="P20" s="22" t="s">
        <v>28</v>
      </c>
      <c r="Q20" s="23">
        <v>708</v>
      </c>
      <c r="R20" s="24">
        <v>2.6107157343559867E-2</v>
      </c>
      <c r="S20" s="23">
        <v>583</v>
      </c>
      <c r="T20" s="24">
        <v>2.2290193079717073E-2</v>
      </c>
      <c r="U20" s="25">
        <v>0.21440823327615788</v>
      </c>
      <c r="V20" s="38">
        <v>0</v>
      </c>
    </row>
    <row r="21" spans="2:22" ht="14.45" customHeight="1" thickBot="1" x14ac:dyDescent="0.3">
      <c r="B21" s="16">
        <v>11</v>
      </c>
      <c r="C21" s="17" t="s">
        <v>49</v>
      </c>
      <c r="D21" s="18">
        <v>81</v>
      </c>
      <c r="E21" s="19">
        <v>1.5291674532754389E-2</v>
      </c>
      <c r="F21" s="18">
        <v>106</v>
      </c>
      <c r="G21" s="19">
        <v>2.2171093913407238E-2</v>
      </c>
      <c r="H21" s="20">
        <v>-0.23584905660377353</v>
      </c>
      <c r="I21" s="37">
        <v>0</v>
      </c>
      <c r="J21" s="18">
        <v>125</v>
      </c>
      <c r="K21" s="20">
        <v>-0.35199999999999998</v>
      </c>
      <c r="L21" s="37">
        <v>-1</v>
      </c>
      <c r="M21"/>
      <c r="O21" s="16">
        <v>11</v>
      </c>
      <c r="P21" s="17" t="s">
        <v>49</v>
      </c>
      <c r="Q21" s="18">
        <v>408</v>
      </c>
      <c r="R21" s="19">
        <v>1.5044802536966701E-2</v>
      </c>
      <c r="S21" s="18">
        <v>298</v>
      </c>
      <c r="T21" s="19">
        <v>1.1393614987574078E-2</v>
      </c>
      <c r="U21" s="20">
        <v>0.36912751677852351</v>
      </c>
      <c r="V21" s="37">
        <v>1</v>
      </c>
    </row>
    <row r="22" spans="2:22" ht="14.45" customHeight="1" thickBot="1" x14ac:dyDescent="0.3">
      <c r="B22" s="21">
        <v>12</v>
      </c>
      <c r="C22" s="22" t="s">
        <v>97</v>
      </c>
      <c r="D22" s="23">
        <v>43</v>
      </c>
      <c r="E22" s="24">
        <v>8.117802529733811E-3</v>
      </c>
      <c r="F22" s="23">
        <v>11</v>
      </c>
      <c r="G22" s="24">
        <v>2.3007738966743358E-3</v>
      </c>
      <c r="H22" s="25">
        <v>2.9090909090909092</v>
      </c>
      <c r="I22" s="38">
        <v>4</v>
      </c>
      <c r="J22" s="23">
        <v>15</v>
      </c>
      <c r="K22" s="25">
        <v>1.8666666666666667</v>
      </c>
      <c r="L22" s="38">
        <v>3</v>
      </c>
      <c r="M22"/>
      <c r="O22" s="21">
        <v>12</v>
      </c>
      <c r="P22" s="22" t="s">
        <v>75</v>
      </c>
      <c r="Q22" s="23">
        <v>141</v>
      </c>
      <c r="R22" s="24">
        <v>5.1993067590987872E-3</v>
      </c>
      <c r="S22" s="23">
        <v>247</v>
      </c>
      <c r="T22" s="24">
        <v>9.443701013190595E-3</v>
      </c>
      <c r="U22" s="25">
        <v>-0.42914979757085026</v>
      </c>
      <c r="V22" s="38">
        <v>1</v>
      </c>
    </row>
    <row r="23" spans="2:22" ht="14.45" customHeight="1" thickBot="1" x14ac:dyDescent="0.3">
      <c r="B23" s="16">
        <v>13</v>
      </c>
      <c r="C23" s="17" t="s">
        <v>17</v>
      </c>
      <c r="D23" s="18">
        <v>35</v>
      </c>
      <c r="E23" s="19">
        <v>6.607513686992637E-3</v>
      </c>
      <c r="F23" s="18">
        <v>44</v>
      </c>
      <c r="G23" s="19">
        <v>9.2030955866973432E-3</v>
      </c>
      <c r="H23" s="20">
        <v>-0.20454545454545459</v>
      </c>
      <c r="I23" s="37">
        <v>1</v>
      </c>
      <c r="J23" s="18">
        <v>27</v>
      </c>
      <c r="K23" s="20">
        <v>0.29629629629629628</v>
      </c>
      <c r="L23" s="37">
        <v>0</v>
      </c>
      <c r="M23"/>
      <c r="O23" s="16">
        <v>13</v>
      </c>
      <c r="P23" s="17" t="s">
        <v>17</v>
      </c>
      <c r="Q23" s="18">
        <v>135</v>
      </c>
      <c r="R23" s="19">
        <v>4.9780596629669235E-3</v>
      </c>
      <c r="S23" s="18">
        <v>151</v>
      </c>
      <c r="T23" s="19">
        <v>5.7732747084687439E-3</v>
      </c>
      <c r="U23" s="20">
        <v>-0.10596026490066224</v>
      </c>
      <c r="V23" s="37">
        <v>1</v>
      </c>
    </row>
    <row r="24" spans="2:22" ht="14.45" customHeight="1" thickBot="1" x14ac:dyDescent="0.3">
      <c r="B24" s="21">
        <v>14</v>
      </c>
      <c r="C24" s="22" t="s">
        <v>139</v>
      </c>
      <c r="D24" s="23">
        <v>32</v>
      </c>
      <c r="E24" s="24">
        <v>6.0411553709646968E-3</v>
      </c>
      <c r="F24" s="23">
        <v>5</v>
      </c>
      <c r="G24" s="24">
        <v>1.0458063166701526E-3</v>
      </c>
      <c r="H24" s="25">
        <v>5.4</v>
      </c>
      <c r="I24" s="38">
        <v>9</v>
      </c>
      <c r="J24" s="23">
        <v>13</v>
      </c>
      <c r="K24" s="25">
        <v>1.4615384615384617</v>
      </c>
      <c r="L24" s="38">
        <v>3</v>
      </c>
      <c r="M24"/>
      <c r="O24" s="21">
        <v>14</v>
      </c>
      <c r="P24" s="22" t="s">
        <v>97</v>
      </c>
      <c r="Q24" s="23">
        <v>107</v>
      </c>
      <c r="R24" s="24">
        <v>3.9455732143515616E-3</v>
      </c>
      <c r="S24" s="23">
        <v>71</v>
      </c>
      <c r="T24" s="24">
        <v>2.7145861212005355E-3</v>
      </c>
      <c r="U24" s="25">
        <v>0.50704225352112675</v>
      </c>
      <c r="V24" s="38">
        <v>1</v>
      </c>
    </row>
    <row r="25" spans="2:22" ht="14.45" customHeight="1" thickBot="1" x14ac:dyDescent="0.3">
      <c r="B25" s="16">
        <v>15</v>
      </c>
      <c r="C25" s="17" t="s">
        <v>75</v>
      </c>
      <c r="D25" s="18">
        <v>31</v>
      </c>
      <c r="E25" s="19">
        <v>5.85236926562205E-3</v>
      </c>
      <c r="F25" s="18">
        <v>45</v>
      </c>
      <c r="G25" s="19">
        <v>9.4122568500313742E-3</v>
      </c>
      <c r="H25" s="20">
        <v>-0.31111111111111112</v>
      </c>
      <c r="I25" s="37">
        <v>-2</v>
      </c>
      <c r="J25" s="18">
        <v>25</v>
      </c>
      <c r="K25" s="20">
        <v>0.24</v>
      </c>
      <c r="L25" s="37">
        <v>-1</v>
      </c>
      <c r="M25"/>
      <c r="O25" s="16">
        <v>15</v>
      </c>
      <c r="P25" s="17" t="s">
        <v>127</v>
      </c>
      <c r="Q25" s="18">
        <v>86</v>
      </c>
      <c r="R25" s="19">
        <v>3.17120837789004E-3</v>
      </c>
      <c r="S25" s="18">
        <v>64</v>
      </c>
      <c r="T25" s="19">
        <v>2.446950869814567E-3</v>
      </c>
      <c r="U25" s="20">
        <v>0.34375</v>
      </c>
      <c r="V25" s="37">
        <v>1</v>
      </c>
    </row>
    <row r="26" spans="2:22" ht="15.75" thickBot="1" x14ac:dyDescent="0.3">
      <c r="B26" s="102" t="s">
        <v>41</v>
      </c>
      <c r="C26" s="103"/>
      <c r="D26" s="26">
        <f>SUM(D11:D25)</f>
        <v>5107</v>
      </c>
      <c r="E26" s="27">
        <f>D26/D28</f>
        <v>0.96413063998489712</v>
      </c>
      <c r="F26" s="26">
        <f>SUM(F11:F25)</f>
        <v>4568</v>
      </c>
      <c r="G26" s="27">
        <f>F26/F28</f>
        <v>0.95544865090985154</v>
      </c>
      <c r="H26" s="28">
        <f>D26/F26-1</f>
        <v>0.11799474605954474</v>
      </c>
      <c r="I26" s="39"/>
      <c r="J26" s="26">
        <f>SUM(J11:J25)</f>
        <v>5328</v>
      </c>
      <c r="K26" s="27">
        <f>E26/J26-1</f>
        <v>-0.99981904454955239</v>
      </c>
      <c r="L26" s="26"/>
      <c r="M26"/>
      <c r="O26" s="102" t="s">
        <v>41</v>
      </c>
      <c r="P26" s="103"/>
      <c r="Q26" s="26">
        <f>SUM(Q11:Q25)</f>
        <v>26361</v>
      </c>
      <c r="R26" s="27">
        <f>Q26/Q28</f>
        <v>0.97204911685534123</v>
      </c>
      <c r="S26" s="26">
        <f>SUM(S11:S25)</f>
        <v>25253</v>
      </c>
      <c r="T26" s="27">
        <f>S26/S28</f>
        <v>0.96551328617855092</v>
      </c>
      <c r="U26" s="28">
        <f>Q26/S26-1</f>
        <v>4.3875975131667522E-2</v>
      </c>
      <c r="V26" s="39"/>
    </row>
    <row r="27" spans="2:22" ht="15.75" thickBot="1" x14ac:dyDescent="0.3">
      <c r="B27" s="102" t="s">
        <v>12</v>
      </c>
      <c r="C27" s="103"/>
      <c r="D27" s="26">
        <f>D28-SUM(D11:D25)</f>
        <v>190</v>
      </c>
      <c r="E27" s="27">
        <f>D27/D28</f>
        <v>3.5869360015102887E-2</v>
      </c>
      <c r="F27" s="26">
        <f>F28-SUM(F11:F25)</f>
        <v>213</v>
      </c>
      <c r="G27" s="27">
        <f>F27/F28</f>
        <v>4.4551349090148504E-2</v>
      </c>
      <c r="H27" s="28">
        <f>D27/F27-1</f>
        <v>-0.107981220657277</v>
      </c>
      <c r="I27" s="39"/>
      <c r="J27" s="26">
        <f>J28-SUM(J11:J25)</f>
        <v>206</v>
      </c>
      <c r="K27" s="27">
        <f>E27/J27-1</f>
        <v>-0.99982587689313052</v>
      </c>
      <c r="L27" s="26"/>
      <c r="M27"/>
      <c r="O27" s="102" t="s">
        <v>12</v>
      </c>
      <c r="P27" s="103"/>
      <c r="Q27" s="26">
        <f>Q28-SUM(Q11:Q25)</f>
        <v>758</v>
      </c>
      <c r="R27" s="27">
        <f>Q27/Q28</f>
        <v>2.7950883144658725E-2</v>
      </c>
      <c r="S27" s="26">
        <f>S28-SUM(S11:S25)</f>
        <v>902</v>
      </c>
      <c r="T27" s="27">
        <f>S27/S28</f>
        <v>3.4486713821449057E-2</v>
      </c>
      <c r="U27" s="28">
        <f>Q27/S27-1</f>
        <v>-0.15964523281596454</v>
      </c>
      <c r="V27" s="40"/>
    </row>
    <row r="28" spans="2:22" ht="15.75" thickBot="1" x14ac:dyDescent="0.3">
      <c r="B28" s="85" t="s">
        <v>34</v>
      </c>
      <c r="C28" s="86"/>
      <c r="D28" s="29">
        <v>5297</v>
      </c>
      <c r="E28" s="30">
        <v>1</v>
      </c>
      <c r="F28" s="29">
        <v>4781</v>
      </c>
      <c r="G28" s="30">
        <v>1</v>
      </c>
      <c r="H28" s="31">
        <v>0.10792721188035981</v>
      </c>
      <c r="I28" s="41"/>
      <c r="J28" s="29">
        <v>5534</v>
      </c>
      <c r="K28" s="31">
        <v>-4.2826165522226289E-2</v>
      </c>
      <c r="L28" s="29"/>
      <c r="M28"/>
      <c r="N28" s="32"/>
      <c r="O28" s="85" t="s">
        <v>34</v>
      </c>
      <c r="P28" s="86"/>
      <c r="Q28" s="29">
        <v>27119</v>
      </c>
      <c r="R28" s="30">
        <v>1</v>
      </c>
      <c r="S28" s="29">
        <v>26155</v>
      </c>
      <c r="T28" s="30">
        <v>1</v>
      </c>
      <c r="U28" s="31">
        <v>3.6857197476581893E-2</v>
      </c>
      <c r="V28" s="41"/>
    </row>
    <row r="29" spans="2:22" ht="15" x14ac:dyDescent="0.25">
      <c r="B29" s="33" t="s">
        <v>63</v>
      </c>
      <c r="M29"/>
      <c r="O29" s="33" t="s">
        <v>63</v>
      </c>
    </row>
    <row r="30" spans="2:22" ht="15" x14ac:dyDescent="0.25">
      <c r="B30" s="34" t="s">
        <v>62</v>
      </c>
      <c r="M30"/>
      <c r="O30" s="34" t="s">
        <v>62</v>
      </c>
    </row>
    <row r="31" spans="2:22" x14ac:dyDescent="0.2">
      <c r="B31" s="57"/>
    </row>
    <row r="32" spans="2:22" x14ac:dyDescent="0.2">
      <c r="B32" s="58"/>
    </row>
    <row r="33" spans="2:22" ht="15" customHeight="1" x14ac:dyDescent="0.2">
      <c r="B33" s="89" t="s">
        <v>140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35"/>
      <c r="O33" s="89" t="s">
        <v>110</v>
      </c>
      <c r="P33" s="89"/>
      <c r="Q33" s="89"/>
      <c r="R33" s="89"/>
      <c r="S33" s="89"/>
      <c r="T33" s="89"/>
      <c r="U33" s="89"/>
      <c r="V33" s="89"/>
    </row>
    <row r="34" spans="2:22" ht="15" customHeight="1" x14ac:dyDescent="0.2">
      <c r="B34" s="84" t="s">
        <v>141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35"/>
      <c r="O34" s="84" t="s">
        <v>119</v>
      </c>
      <c r="P34" s="84"/>
      <c r="Q34" s="84"/>
      <c r="R34" s="84"/>
      <c r="S34" s="84"/>
      <c r="T34" s="84"/>
      <c r="U34" s="84"/>
      <c r="V34" s="84"/>
    </row>
    <row r="35" spans="2:22" ht="15" customHeight="1" thickBot="1" x14ac:dyDescent="0.25">
      <c r="B35" s="36"/>
      <c r="C35" s="36"/>
      <c r="D35" s="36"/>
      <c r="E35" s="36"/>
      <c r="F35" s="36"/>
      <c r="G35" s="36"/>
      <c r="H35" s="36"/>
      <c r="I35" s="36"/>
      <c r="J35" s="36"/>
      <c r="K35" s="32"/>
      <c r="L35" s="9" t="s">
        <v>4</v>
      </c>
      <c r="O35" s="36"/>
      <c r="P35" s="36"/>
      <c r="Q35" s="36"/>
      <c r="R35" s="36"/>
      <c r="S35" s="36"/>
      <c r="T35" s="36"/>
      <c r="U35" s="36"/>
      <c r="V35" s="9" t="s">
        <v>4</v>
      </c>
    </row>
    <row r="36" spans="2:22" x14ac:dyDescent="0.2">
      <c r="B36" s="100" t="s">
        <v>0</v>
      </c>
      <c r="C36" s="114" t="s">
        <v>40</v>
      </c>
      <c r="D36" s="90" t="s">
        <v>128</v>
      </c>
      <c r="E36" s="91"/>
      <c r="F36" s="91"/>
      <c r="G36" s="91"/>
      <c r="H36" s="91"/>
      <c r="I36" s="92"/>
      <c r="J36" s="90" t="s">
        <v>120</v>
      </c>
      <c r="K36" s="91"/>
      <c r="L36" s="92"/>
      <c r="O36" s="100" t="s">
        <v>0</v>
      </c>
      <c r="P36" s="114" t="s">
        <v>40</v>
      </c>
      <c r="Q36" s="90" t="s">
        <v>134</v>
      </c>
      <c r="R36" s="91"/>
      <c r="S36" s="91"/>
      <c r="T36" s="91"/>
      <c r="U36" s="91"/>
      <c r="V36" s="92"/>
    </row>
    <row r="37" spans="2:22" ht="15" customHeight="1" thickBot="1" x14ac:dyDescent="0.25">
      <c r="B37" s="101"/>
      <c r="C37" s="115"/>
      <c r="D37" s="93" t="s">
        <v>129</v>
      </c>
      <c r="E37" s="94"/>
      <c r="F37" s="94"/>
      <c r="G37" s="94"/>
      <c r="H37" s="94"/>
      <c r="I37" s="95"/>
      <c r="J37" s="93" t="s">
        <v>121</v>
      </c>
      <c r="K37" s="94"/>
      <c r="L37" s="95"/>
      <c r="O37" s="101"/>
      <c r="P37" s="115"/>
      <c r="Q37" s="93" t="s">
        <v>135</v>
      </c>
      <c r="R37" s="94"/>
      <c r="S37" s="94"/>
      <c r="T37" s="94"/>
      <c r="U37" s="94"/>
      <c r="V37" s="95"/>
    </row>
    <row r="38" spans="2:22" ht="15" customHeight="1" x14ac:dyDescent="0.2">
      <c r="B38" s="101"/>
      <c r="C38" s="115"/>
      <c r="D38" s="106">
        <v>2025</v>
      </c>
      <c r="E38" s="107"/>
      <c r="F38" s="106">
        <v>2024</v>
      </c>
      <c r="G38" s="107"/>
      <c r="H38" s="104" t="s">
        <v>5</v>
      </c>
      <c r="I38" s="104" t="s">
        <v>43</v>
      </c>
      <c r="J38" s="104">
        <v>2025</v>
      </c>
      <c r="K38" s="104" t="s">
        <v>130</v>
      </c>
      <c r="L38" s="96" t="s">
        <v>132</v>
      </c>
      <c r="O38" s="101"/>
      <c r="P38" s="115"/>
      <c r="Q38" s="106">
        <v>2024</v>
      </c>
      <c r="R38" s="107"/>
      <c r="S38" s="106">
        <v>2023</v>
      </c>
      <c r="T38" s="107"/>
      <c r="U38" s="104" t="s">
        <v>5</v>
      </c>
      <c r="V38" s="96" t="s">
        <v>58</v>
      </c>
    </row>
    <row r="39" spans="2:22" ht="14.45" customHeight="1" thickBot="1" x14ac:dyDescent="0.25">
      <c r="B39" s="98" t="s">
        <v>6</v>
      </c>
      <c r="C39" s="110" t="s">
        <v>40</v>
      </c>
      <c r="D39" s="108"/>
      <c r="E39" s="109"/>
      <c r="F39" s="108"/>
      <c r="G39" s="109"/>
      <c r="H39" s="105"/>
      <c r="I39" s="105"/>
      <c r="J39" s="105"/>
      <c r="K39" s="105"/>
      <c r="L39" s="97"/>
      <c r="O39" s="98" t="s">
        <v>6</v>
      </c>
      <c r="P39" s="110" t="s">
        <v>40</v>
      </c>
      <c r="Q39" s="108"/>
      <c r="R39" s="109"/>
      <c r="S39" s="108"/>
      <c r="T39" s="109"/>
      <c r="U39" s="105"/>
      <c r="V39" s="97"/>
    </row>
    <row r="40" spans="2:22" ht="15" customHeight="1" x14ac:dyDescent="0.2">
      <c r="B40" s="98"/>
      <c r="C40" s="110"/>
      <c r="D40" s="10" t="s">
        <v>8</v>
      </c>
      <c r="E40" s="11" t="s">
        <v>2</v>
      </c>
      <c r="F40" s="10" t="s">
        <v>8</v>
      </c>
      <c r="G40" s="11" t="s">
        <v>2</v>
      </c>
      <c r="H40" s="87" t="s">
        <v>9</v>
      </c>
      <c r="I40" s="87" t="s">
        <v>44</v>
      </c>
      <c r="J40" s="87" t="s">
        <v>8</v>
      </c>
      <c r="K40" s="87" t="s">
        <v>131</v>
      </c>
      <c r="L40" s="112" t="s">
        <v>133</v>
      </c>
      <c r="O40" s="98"/>
      <c r="P40" s="110"/>
      <c r="Q40" s="10" t="s">
        <v>8</v>
      </c>
      <c r="R40" s="11" t="s">
        <v>2</v>
      </c>
      <c r="S40" s="10" t="s">
        <v>8</v>
      </c>
      <c r="T40" s="11" t="s">
        <v>2</v>
      </c>
      <c r="U40" s="87" t="s">
        <v>9</v>
      </c>
      <c r="V40" s="112" t="s">
        <v>59</v>
      </c>
    </row>
    <row r="41" spans="2:22" ht="14.25" customHeight="1" thickBot="1" x14ac:dyDescent="0.25">
      <c r="B41" s="99"/>
      <c r="C41" s="111"/>
      <c r="D41" s="13" t="s">
        <v>10</v>
      </c>
      <c r="E41" s="14" t="s">
        <v>11</v>
      </c>
      <c r="F41" s="13" t="s">
        <v>10</v>
      </c>
      <c r="G41" s="14" t="s">
        <v>11</v>
      </c>
      <c r="H41" s="88"/>
      <c r="I41" s="88"/>
      <c r="J41" s="88" t="s">
        <v>10</v>
      </c>
      <c r="K41" s="88"/>
      <c r="L41" s="113"/>
      <c r="O41" s="99"/>
      <c r="P41" s="111"/>
      <c r="Q41" s="13" t="s">
        <v>10</v>
      </c>
      <c r="R41" s="14" t="s">
        <v>11</v>
      </c>
      <c r="S41" s="13" t="s">
        <v>10</v>
      </c>
      <c r="T41" s="14" t="s">
        <v>11</v>
      </c>
      <c r="U41" s="88"/>
      <c r="V41" s="113"/>
    </row>
    <row r="42" spans="2:22" ht="15" thickBot="1" x14ac:dyDescent="0.25">
      <c r="B42" s="16">
        <v>1</v>
      </c>
      <c r="C42" s="17" t="s">
        <v>50</v>
      </c>
      <c r="D42" s="18">
        <v>525</v>
      </c>
      <c r="E42" s="19">
        <v>9.9112705304889553E-2</v>
      </c>
      <c r="F42" s="18">
        <v>748</v>
      </c>
      <c r="G42" s="19">
        <v>0.15645262497385484</v>
      </c>
      <c r="H42" s="20">
        <v>-0.29812834224598928</v>
      </c>
      <c r="I42" s="37">
        <v>0</v>
      </c>
      <c r="J42" s="18">
        <v>525</v>
      </c>
      <c r="K42" s="20">
        <v>0</v>
      </c>
      <c r="L42" s="37">
        <v>0</v>
      </c>
      <c r="O42" s="16">
        <v>1</v>
      </c>
      <c r="P42" s="17" t="s">
        <v>50</v>
      </c>
      <c r="Q42" s="18">
        <v>2692</v>
      </c>
      <c r="R42" s="19">
        <v>9.9266197131162651E-2</v>
      </c>
      <c r="S42" s="18">
        <v>3576</v>
      </c>
      <c r="T42" s="19">
        <v>0.13672337985088892</v>
      </c>
      <c r="U42" s="20">
        <v>-0.24720357941834448</v>
      </c>
      <c r="V42" s="37">
        <v>0</v>
      </c>
    </row>
    <row r="43" spans="2:22" ht="15" thickBot="1" x14ac:dyDescent="0.25">
      <c r="B43" s="21">
        <v>2</v>
      </c>
      <c r="C43" s="22" t="s">
        <v>61</v>
      </c>
      <c r="D43" s="23">
        <v>487</v>
      </c>
      <c r="E43" s="24">
        <v>9.1938833301868986E-2</v>
      </c>
      <c r="F43" s="23">
        <v>234</v>
      </c>
      <c r="G43" s="24">
        <v>4.8943735620163145E-2</v>
      </c>
      <c r="H43" s="25">
        <v>1.0811965811965814</v>
      </c>
      <c r="I43" s="38">
        <v>3</v>
      </c>
      <c r="J43" s="23">
        <v>418</v>
      </c>
      <c r="K43" s="25">
        <v>0.16507177033492826</v>
      </c>
      <c r="L43" s="38">
        <v>0</v>
      </c>
      <c r="O43" s="21">
        <v>2</v>
      </c>
      <c r="P43" s="22" t="s">
        <v>77</v>
      </c>
      <c r="Q43" s="23">
        <v>1836</v>
      </c>
      <c r="R43" s="24">
        <v>6.7701611416350158E-2</v>
      </c>
      <c r="S43" s="23">
        <v>2279</v>
      </c>
      <c r="T43" s="24">
        <v>8.713439112980309E-2</v>
      </c>
      <c r="U43" s="25">
        <v>-0.19438350153576134</v>
      </c>
      <c r="V43" s="38">
        <v>0</v>
      </c>
    </row>
    <row r="44" spans="2:22" ht="15" thickBot="1" x14ac:dyDescent="0.25">
      <c r="B44" s="16">
        <v>3</v>
      </c>
      <c r="C44" s="17" t="s">
        <v>77</v>
      </c>
      <c r="D44" s="18">
        <v>409</v>
      </c>
      <c r="E44" s="19">
        <v>7.7213517085142527E-2</v>
      </c>
      <c r="F44" s="18">
        <v>203</v>
      </c>
      <c r="G44" s="19">
        <v>4.24597364568082E-2</v>
      </c>
      <c r="H44" s="20">
        <v>1.0147783251231526</v>
      </c>
      <c r="I44" s="37">
        <v>3</v>
      </c>
      <c r="J44" s="18">
        <v>376</v>
      </c>
      <c r="K44" s="20">
        <v>8.7765957446808596E-2</v>
      </c>
      <c r="L44" s="37">
        <v>1</v>
      </c>
      <c r="O44" s="16">
        <v>3</v>
      </c>
      <c r="P44" s="17" t="s">
        <v>61</v>
      </c>
      <c r="Q44" s="18">
        <v>1798</v>
      </c>
      <c r="R44" s="19">
        <v>6.630037980751502E-2</v>
      </c>
      <c r="S44" s="18">
        <v>1522</v>
      </c>
      <c r="T44" s="19">
        <v>5.8191550372777671E-2</v>
      </c>
      <c r="U44" s="20">
        <v>0.18134034165571622</v>
      </c>
      <c r="V44" s="37">
        <v>2</v>
      </c>
    </row>
    <row r="45" spans="2:22" ht="15" thickBot="1" x14ac:dyDescent="0.25">
      <c r="B45" s="21">
        <v>4</v>
      </c>
      <c r="C45" s="22" t="s">
        <v>52</v>
      </c>
      <c r="D45" s="23">
        <v>328</v>
      </c>
      <c r="E45" s="24">
        <v>6.1921842552388147E-2</v>
      </c>
      <c r="F45" s="23">
        <v>291</v>
      </c>
      <c r="G45" s="24">
        <v>6.0865927630202883E-2</v>
      </c>
      <c r="H45" s="25">
        <v>0.12714776632302405</v>
      </c>
      <c r="I45" s="38">
        <v>0</v>
      </c>
      <c r="J45" s="23">
        <v>319</v>
      </c>
      <c r="K45" s="25">
        <v>2.8213166144200663E-2</v>
      </c>
      <c r="L45" s="38">
        <v>2</v>
      </c>
      <c r="O45" s="21">
        <v>4</v>
      </c>
      <c r="P45" s="22" t="s">
        <v>52</v>
      </c>
      <c r="Q45" s="23">
        <v>1696</v>
      </c>
      <c r="R45" s="24">
        <v>6.2539179173273354E-2</v>
      </c>
      <c r="S45" s="23">
        <v>1520</v>
      </c>
      <c r="T45" s="24">
        <v>5.8115083158095965E-2</v>
      </c>
      <c r="U45" s="25">
        <v>0.11578947368421044</v>
      </c>
      <c r="V45" s="38">
        <v>2</v>
      </c>
    </row>
    <row r="46" spans="2:22" ht="15" thickBot="1" x14ac:dyDescent="0.25">
      <c r="B46" s="16">
        <v>5</v>
      </c>
      <c r="C46" s="17" t="s">
        <v>51</v>
      </c>
      <c r="D46" s="18">
        <v>323</v>
      </c>
      <c r="E46" s="19">
        <v>6.0977912025674909E-2</v>
      </c>
      <c r="F46" s="18">
        <v>450</v>
      </c>
      <c r="G46" s="19">
        <v>9.4122568500313739E-2</v>
      </c>
      <c r="H46" s="20">
        <v>-0.28222222222222226</v>
      </c>
      <c r="I46" s="37">
        <v>-3</v>
      </c>
      <c r="J46" s="18">
        <v>407</v>
      </c>
      <c r="K46" s="20">
        <v>-0.20638820638820643</v>
      </c>
      <c r="L46" s="37">
        <v>-2</v>
      </c>
      <c r="O46" s="16">
        <v>5</v>
      </c>
      <c r="P46" s="17" t="s">
        <v>51</v>
      </c>
      <c r="Q46" s="18">
        <v>1611</v>
      </c>
      <c r="R46" s="19">
        <v>5.9404845311405288E-2</v>
      </c>
      <c r="S46" s="18">
        <v>2144</v>
      </c>
      <c r="T46" s="19">
        <v>8.1972854138787993E-2</v>
      </c>
      <c r="U46" s="20">
        <v>-0.24860074626865669</v>
      </c>
      <c r="V46" s="37">
        <v>-2</v>
      </c>
    </row>
    <row r="47" spans="2:22" ht="15" thickBot="1" x14ac:dyDescent="0.25">
      <c r="B47" s="21">
        <v>6</v>
      </c>
      <c r="C47" s="22" t="s">
        <v>55</v>
      </c>
      <c r="D47" s="23">
        <v>268</v>
      </c>
      <c r="E47" s="24">
        <v>5.0594676231829339E-2</v>
      </c>
      <c r="F47" s="23">
        <v>349</v>
      </c>
      <c r="G47" s="24">
        <v>7.2997280903576656E-2</v>
      </c>
      <c r="H47" s="25">
        <v>-0.23209169054441259</v>
      </c>
      <c r="I47" s="38">
        <v>-3</v>
      </c>
      <c r="J47" s="23">
        <v>301</v>
      </c>
      <c r="K47" s="25">
        <v>-0.10963455149501666</v>
      </c>
      <c r="L47" s="38">
        <v>1</v>
      </c>
      <c r="O47" s="21">
        <v>6</v>
      </c>
      <c r="P47" s="22" t="s">
        <v>55</v>
      </c>
      <c r="Q47" s="23">
        <v>1586</v>
      </c>
      <c r="R47" s="24">
        <v>5.8482982410855859E-2</v>
      </c>
      <c r="S47" s="23">
        <v>1999</v>
      </c>
      <c r="T47" s="24">
        <v>7.6428981074364369E-2</v>
      </c>
      <c r="U47" s="25">
        <v>-0.20660330165082541</v>
      </c>
      <c r="V47" s="38">
        <v>-2</v>
      </c>
    </row>
    <row r="48" spans="2:22" ht="15" thickBot="1" x14ac:dyDescent="0.25">
      <c r="B48" s="16">
        <v>7</v>
      </c>
      <c r="C48" s="17" t="s">
        <v>96</v>
      </c>
      <c r="D48" s="18">
        <v>259</v>
      </c>
      <c r="E48" s="19">
        <v>4.8895601283745517E-2</v>
      </c>
      <c r="F48" s="18">
        <v>0</v>
      </c>
      <c r="G48" s="19">
        <v>0</v>
      </c>
      <c r="H48" s="20"/>
      <c r="I48" s="37"/>
      <c r="J48" s="18">
        <v>285</v>
      </c>
      <c r="K48" s="20">
        <v>-9.1228070175438547E-2</v>
      </c>
      <c r="L48" s="37">
        <v>1</v>
      </c>
      <c r="O48" s="16">
        <v>7</v>
      </c>
      <c r="P48" s="17" t="s">
        <v>79</v>
      </c>
      <c r="Q48" s="18">
        <v>1550</v>
      </c>
      <c r="R48" s="19">
        <v>5.7155499834064677E-2</v>
      </c>
      <c r="S48" s="18">
        <v>942</v>
      </c>
      <c r="T48" s="19">
        <v>3.6016058115083155E-2</v>
      </c>
      <c r="U48" s="20">
        <v>0.64543524416135889</v>
      </c>
      <c r="V48" s="37">
        <v>0</v>
      </c>
    </row>
    <row r="49" spans="2:22" ht="15" thickBot="1" x14ac:dyDescent="0.25">
      <c r="B49" s="21">
        <v>8</v>
      </c>
      <c r="C49" s="22" t="s">
        <v>79</v>
      </c>
      <c r="D49" s="23">
        <v>253</v>
      </c>
      <c r="E49" s="24">
        <v>4.7762884651689638E-2</v>
      </c>
      <c r="F49" s="23">
        <v>143</v>
      </c>
      <c r="G49" s="24">
        <v>2.9910060656766366E-2</v>
      </c>
      <c r="H49" s="25">
        <v>0.76923076923076916</v>
      </c>
      <c r="I49" s="38">
        <v>2</v>
      </c>
      <c r="J49" s="23">
        <v>328</v>
      </c>
      <c r="K49" s="25">
        <v>-0.22865853658536583</v>
      </c>
      <c r="L49" s="38">
        <v>-3</v>
      </c>
      <c r="O49" s="21">
        <v>8</v>
      </c>
      <c r="P49" s="22" t="s">
        <v>96</v>
      </c>
      <c r="Q49" s="23">
        <v>1363</v>
      </c>
      <c r="R49" s="24">
        <v>5.0259965337954939E-2</v>
      </c>
      <c r="S49" s="23">
        <v>0</v>
      </c>
      <c r="T49" s="24">
        <v>0</v>
      </c>
      <c r="U49" s="25"/>
      <c r="V49" s="38"/>
    </row>
    <row r="50" spans="2:22" ht="15" thickBot="1" x14ac:dyDescent="0.25">
      <c r="B50" s="16">
        <v>9</v>
      </c>
      <c r="C50" s="17" t="s">
        <v>78</v>
      </c>
      <c r="D50" s="18">
        <v>228</v>
      </c>
      <c r="E50" s="19">
        <v>4.3043232018123469E-2</v>
      </c>
      <c r="F50" s="18">
        <v>106</v>
      </c>
      <c r="G50" s="19">
        <v>2.2171093913407238E-2</v>
      </c>
      <c r="H50" s="20">
        <v>1.1509433962264151</v>
      </c>
      <c r="I50" s="37">
        <v>4</v>
      </c>
      <c r="J50" s="18">
        <v>182</v>
      </c>
      <c r="K50" s="20">
        <v>0.25274725274725274</v>
      </c>
      <c r="L50" s="37">
        <v>2</v>
      </c>
      <c r="O50" s="16">
        <v>9</v>
      </c>
      <c r="P50" s="17" t="s">
        <v>88</v>
      </c>
      <c r="Q50" s="18">
        <v>1071</v>
      </c>
      <c r="R50" s="19">
        <v>3.9492606659537591E-2</v>
      </c>
      <c r="S50" s="18">
        <v>382</v>
      </c>
      <c r="T50" s="19">
        <v>1.4605238004205696E-2</v>
      </c>
      <c r="U50" s="20">
        <v>1.8036649214659688</v>
      </c>
      <c r="V50" s="37">
        <v>8</v>
      </c>
    </row>
    <row r="51" spans="2:22" ht="15" thickBot="1" x14ac:dyDescent="0.25">
      <c r="B51" s="21">
        <v>10</v>
      </c>
      <c r="C51" s="22" t="s">
        <v>88</v>
      </c>
      <c r="D51" s="23">
        <v>225</v>
      </c>
      <c r="E51" s="24">
        <v>4.2476873702095526E-2</v>
      </c>
      <c r="F51" s="23">
        <v>142</v>
      </c>
      <c r="G51" s="24">
        <v>2.9700899393432335E-2</v>
      </c>
      <c r="H51" s="25">
        <v>0.58450704225352124</v>
      </c>
      <c r="I51" s="38">
        <v>1</v>
      </c>
      <c r="J51" s="23">
        <v>215</v>
      </c>
      <c r="K51" s="25">
        <v>4.6511627906976827E-2</v>
      </c>
      <c r="L51" s="38">
        <v>0</v>
      </c>
      <c r="O51" s="21">
        <v>10</v>
      </c>
      <c r="P51" s="22" t="s">
        <v>78</v>
      </c>
      <c r="Q51" s="23">
        <v>1003</v>
      </c>
      <c r="R51" s="24">
        <v>3.6985139570043145E-2</v>
      </c>
      <c r="S51" s="23">
        <v>886</v>
      </c>
      <c r="T51" s="24">
        <v>3.3874976103995411E-2</v>
      </c>
      <c r="U51" s="25">
        <v>0.13205417607223469</v>
      </c>
      <c r="V51" s="38">
        <v>-2</v>
      </c>
    </row>
    <row r="52" spans="2:22" ht="15" thickBot="1" x14ac:dyDescent="0.25">
      <c r="B52" s="102" t="s">
        <v>53</v>
      </c>
      <c r="C52" s="103"/>
      <c r="D52" s="26">
        <f>SUM(D42:D51)</f>
        <v>3305</v>
      </c>
      <c r="E52" s="27">
        <f>D52/D54</f>
        <v>0.62393807815744762</v>
      </c>
      <c r="F52" s="26">
        <f>SUM(F42:F51)</f>
        <v>2666</v>
      </c>
      <c r="G52" s="27">
        <f>F52/F54</f>
        <v>0.55762392804852545</v>
      </c>
      <c r="H52" s="28">
        <f>D52/F52-1</f>
        <v>0.2396849212303076</v>
      </c>
      <c r="I52" s="39"/>
      <c r="J52" s="26">
        <f>SUM(J42:J51)</f>
        <v>3356</v>
      </c>
      <c r="K52" s="27">
        <f>D52/J52-1</f>
        <v>-1.5196662693682916E-2</v>
      </c>
      <c r="L52" s="26"/>
      <c r="O52" s="102" t="s">
        <v>53</v>
      </c>
      <c r="P52" s="103"/>
      <c r="Q52" s="26">
        <f>SUM(Q42:Q51)</f>
        <v>16206</v>
      </c>
      <c r="R52" s="27">
        <f>Q52/Q54</f>
        <v>0.59758840665216273</v>
      </c>
      <c r="S52" s="26">
        <f>SUM(S42:S51)</f>
        <v>15250</v>
      </c>
      <c r="T52" s="27">
        <f>S52/S54</f>
        <v>0.58306251194800229</v>
      </c>
      <c r="U52" s="28">
        <f>Q52/S52-1</f>
        <v>6.268852459016383E-2</v>
      </c>
      <c r="V52" s="39"/>
    </row>
    <row r="53" spans="2:22" ht="15" thickBot="1" x14ac:dyDescent="0.25">
      <c r="B53" s="102" t="s">
        <v>12</v>
      </c>
      <c r="C53" s="103"/>
      <c r="D53" s="26">
        <f>D54-D52</f>
        <v>1992</v>
      </c>
      <c r="E53" s="27">
        <f>D53/D54</f>
        <v>0.37606192184255238</v>
      </c>
      <c r="F53" s="26">
        <f>F54-F52</f>
        <v>2115</v>
      </c>
      <c r="G53" s="27">
        <f>F53/F54</f>
        <v>0.4423760719514746</v>
      </c>
      <c r="H53" s="28">
        <f>D53/F53-1</f>
        <v>-5.8156028368794299E-2</v>
      </c>
      <c r="I53" s="40"/>
      <c r="J53" s="26">
        <f>J54-SUM(J42:J51)</f>
        <v>2178</v>
      </c>
      <c r="K53" s="28">
        <f>D53/J53-1</f>
        <v>-8.5399449035812647E-2</v>
      </c>
      <c r="L53" s="56"/>
      <c r="O53" s="102" t="s">
        <v>12</v>
      </c>
      <c r="P53" s="103"/>
      <c r="Q53" s="26">
        <f>Q54-Q52</f>
        <v>10913</v>
      </c>
      <c r="R53" s="27">
        <f>Q53/Q54</f>
        <v>0.40241159334783733</v>
      </c>
      <c r="S53" s="26">
        <f>S54-S52</f>
        <v>10905</v>
      </c>
      <c r="T53" s="27">
        <f>S53/S54</f>
        <v>0.41693748805199771</v>
      </c>
      <c r="U53" s="28">
        <f>Q53/S53-1</f>
        <v>7.3360843649705743E-4</v>
      </c>
      <c r="V53" s="40"/>
    </row>
    <row r="54" spans="2:22" ht="15" thickBot="1" x14ac:dyDescent="0.25">
      <c r="B54" s="85" t="s">
        <v>34</v>
      </c>
      <c r="C54" s="86"/>
      <c r="D54" s="29">
        <v>5297</v>
      </c>
      <c r="E54" s="30">
        <v>1</v>
      </c>
      <c r="F54" s="29">
        <v>4781</v>
      </c>
      <c r="G54" s="30">
        <v>1</v>
      </c>
      <c r="H54" s="31">
        <v>0.10792721188035981</v>
      </c>
      <c r="I54" s="41"/>
      <c r="J54" s="29">
        <v>5534</v>
      </c>
      <c r="K54" s="31">
        <v>-4.2826165522226289E-2</v>
      </c>
      <c r="L54" s="29"/>
      <c r="O54" s="85" t="s">
        <v>34</v>
      </c>
      <c r="P54" s="86"/>
      <c r="Q54" s="29">
        <v>27119</v>
      </c>
      <c r="R54" s="30">
        <v>1</v>
      </c>
      <c r="S54" s="29">
        <v>26155</v>
      </c>
      <c r="T54" s="30">
        <v>1</v>
      </c>
      <c r="U54" s="31">
        <v>3.6857197476581893E-2</v>
      </c>
      <c r="V54" s="41"/>
    </row>
    <row r="55" spans="2:22" x14ac:dyDescent="0.2">
      <c r="B55" s="33" t="s">
        <v>63</v>
      </c>
      <c r="O55" s="33" t="s">
        <v>63</v>
      </c>
    </row>
    <row r="56" spans="2:22" x14ac:dyDescent="0.2">
      <c r="B56" s="34" t="s">
        <v>62</v>
      </c>
      <c r="O56" s="34" t="s">
        <v>62</v>
      </c>
    </row>
    <row r="64" spans="2:22" ht="15" customHeight="1" x14ac:dyDescent="0.2"/>
    <row r="66" ht="15" customHeight="1" x14ac:dyDescent="0.2"/>
  </sheetData>
  <mergeCells count="84"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O33:V33"/>
    <mergeCell ref="F7:G8"/>
    <mergeCell ref="I9:I10"/>
    <mergeCell ref="C36:C38"/>
    <mergeCell ref="D36:I36"/>
    <mergeCell ref="J36:L36"/>
    <mergeCell ref="D38:E39"/>
    <mergeCell ref="F38:G39"/>
    <mergeCell ref="D37:I37"/>
    <mergeCell ref="J37:L37"/>
    <mergeCell ref="I7:I8"/>
    <mergeCell ref="B34:L34"/>
    <mergeCell ref="J9:J10"/>
    <mergeCell ref="K9:K10"/>
    <mergeCell ref="L9:L10"/>
    <mergeCell ref="B27:C27"/>
    <mergeCell ref="B28:C28"/>
    <mergeCell ref="B33:L33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O34:V34"/>
    <mergeCell ref="O36:O38"/>
    <mergeCell ref="P36:P38"/>
    <mergeCell ref="Q36:V36"/>
    <mergeCell ref="Q37:V37"/>
    <mergeCell ref="V7:V8"/>
    <mergeCell ref="P8:P10"/>
    <mergeCell ref="O26:P26"/>
    <mergeCell ref="O27:P27"/>
    <mergeCell ref="O28:P28"/>
    <mergeCell ref="V9:V10"/>
    <mergeCell ref="P5:P7"/>
    <mergeCell ref="O54:P54"/>
    <mergeCell ref="O39:O41"/>
    <mergeCell ref="P39:P41"/>
    <mergeCell ref="U40:U41"/>
    <mergeCell ref="V40:V41"/>
    <mergeCell ref="O52:P52"/>
    <mergeCell ref="O53:P53"/>
    <mergeCell ref="S38:T39"/>
    <mergeCell ref="U38:U39"/>
    <mergeCell ref="V38:V39"/>
    <mergeCell ref="Q38:R39"/>
  </mergeCells>
  <conditionalFormatting sqref="D11:H25">
    <cfRule type="cellIs" dxfId="23" priority="9" operator="equal">
      <formula>0</formula>
    </cfRule>
  </conditionalFormatting>
  <conditionalFormatting sqref="D42:H51">
    <cfRule type="cellIs" dxfId="22" priority="31" operator="equal">
      <formula>0</formula>
    </cfRule>
  </conditionalFormatting>
  <conditionalFormatting sqref="H11:H27 U11:U27 H42:H53">
    <cfRule type="cellIs" dxfId="21" priority="24" operator="lessThan">
      <formula>0</formula>
    </cfRule>
  </conditionalFormatting>
  <conditionalFormatting sqref="I11:I25">
    <cfRule type="cellIs" dxfId="20" priority="7" operator="lessThan">
      <formula>0</formula>
    </cfRule>
  </conditionalFormatting>
  <conditionalFormatting sqref="I42:I51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25">
    <cfRule type="cellIs" dxfId="16" priority="6" operator="equal">
      <formula>0</formula>
    </cfRule>
  </conditionalFormatting>
  <conditionalFormatting sqref="J42:K51">
    <cfRule type="cellIs" dxfId="15" priority="29" operator="equal">
      <formula>0</formula>
    </cfRule>
  </conditionalFormatting>
  <conditionalFormatting sqref="K53">
    <cfRule type="cellIs" dxfId="14" priority="23" operator="lessThan">
      <formula>0</formula>
    </cfRule>
  </conditionalFormatting>
  <conditionalFormatting sqref="K11:L25">
    <cfRule type="cellIs" dxfId="13" priority="5" operator="lessThan">
      <formula>0</formula>
    </cfRule>
  </conditionalFormatting>
  <conditionalFormatting sqref="K42:L51">
    <cfRule type="cellIs" dxfId="12" priority="26" operator="lessThan">
      <formula>0</formula>
    </cfRule>
  </conditionalFormatting>
  <conditionalFormatting sqref="L11:L25">
    <cfRule type="cellIs" dxfId="11" priority="4" operator="equal">
      <formula>0</formula>
    </cfRule>
  </conditionalFormatting>
  <conditionalFormatting sqref="L42:L51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25">
    <cfRule type="cellIs" dxfId="8" priority="3" operator="equal">
      <formula>0</formula>
    </cfRule>
  </conditionalFormatting>
  <conditionalFormatting sqref="Q42:U51">
    <cfRule type="cellIs" dxfId="7" priority="17" operator="equal">
      <formula>0</formula>
    </cfRule>
  </conditionalFormatting>
  <conditionalFormatting sqref="U42:U53">
    <cfRule type="cellIs" dxfId="6" priority="15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4" customWidth="1"/>
    <col min="2" max="2" width="8.140625" style="4" customWidth="1"/>
    <col min="3" max="3" width="16" style="4" customWidth="1"/>
    <col min="4" max="9" width="8.85546875" style="4" customWidth="1"/>
    <col min="10" max="10" width="9.5703125" style="4" customWidth="1"/>
    <col min="11" max="14" width="8.85546875" style="4" customWidth="1"/>
    <col min="15" max="15" width="10.28515625" style="4" customWidth="1"/>
    <col min="16" max="16" width="9.140625" style="4"/>
    <col min="17" max="17" width="17" style="4" bestFit="1" customWidth="1"/>
    <col min="18" max="16384" width="9.140625" style="4"/>
  </cols>
  <sheetData>
    <row r="1" spans="2:15" x14ac:dyDescent="0.2">
      <c r="B1" s="4" t="s">
        <v>3</v>
      </c>
      <c r="D1" s="2"/>
      <c r="O1" s="42">
        <v>45812</v>
      </c>
    </row>
    <row r="2" spans="2:15" ht="14.45" customHeight="1" x14ac:dyDescent="0.2">
      <c r="B2" s="89" t="s">
        <v>14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2:15" ht="14.45" customHeight="1" x14ac:dyDescent="0.2">
      <c r="B3" s="84" t="s">
        <v>15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2:15" ht="14.45" customHeight="1" thickBot="1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 t="s">
        <v>4</v>
      </c>
    </row>
    <row r="5" spans="2:15" ht="14.45" customHeight="1" x14ac:dyDescent="0.2">
      <c r="B5" s="100" t="s">
        <v>0</v>
      </c>
      <c r="C5" s="114" t="s">
        <v>1</v>
      </c>
      <c r="D5" s="90" t="s">
        <v>128</v>
      </c>
      <c r="E5" s="91"/>
      <c r="F5" s="91"/>
      <c r="G5" s="91"/>
      <c r="H5" s="121"/>
      <c r="I5" s="122" t="s">
        <v>120</v>
      </c>
      <c r="J5" s="121"/>
      <c r="K5" s="122" t="s">
        <v>136</v>
      </c>
      <c r="L5" s="91"/>
      <c r="M5" s="91"/>
      <c r="N5" s="91"/>
      <c r="O5" s="92"/>
    </row>
    <row r="6" spans="2:15" ht="14.45" customHeight="1" thickBot="1" x14ac:dyDescent="0.25">
      <c r="B6" s="101"/>
      <c r="C6" s="115"/>
      <c r="D6" s="93" t="s">
        <v>129</v>
      </c>
      <c r="E6" s="94"/>
      <c r="F6" s="94"/>
      <c r="G6" s="94"/>
      <c r="H6" s="123"/>
      <c r="I6" s="124" t="s">
        <v>121</v>
      </c>
      <c r="J6" s="123"/>
      <c r="K6" s="124" t="s">
        <v>137</v>
      </c>
      <c r="L6" s="94"/>
      <c r="M6" s="94"/>
      <c r="N6" s="94"/>
      <c r="O6" s="95"/>
    </row>
    <row r="7" spans="2:15" ht="14.45" customHeight="1" x14ac:dyDescent="0.2">
      <c r="B7" s="101"/>
      <c r="C7" s="115"/>
      <c r="D7" s="106">
        <v>2025</v>
      </c>
      <c r="E7" s="107"/>
      <c r="F7" s="106">
        <v>2024</v>
      </c>
      <c r="G7" s="107"/>
      <c r="H7" s="104" t="s">
        <v>5</v>
      </c>
      <c r="I7" s="119">
        <v>2024</v>
      </c>
      <c r="J7" s="119" t="s">
        <v>130</v>
      </c>
      <c r="K7" s="106">
        <v>2025</v>
      </c>
      <c r="L7" s="107"/>
      <c r="M7" s="106">
        <v>2024</v>
      </c>
      <c r="N7" s="107"/>
      <c r="O7" s="104" t="s">
        <v>5</v>
      </c>
    </row>
    <row r="8" spans="2:15" ht="14.45" customHeight="1" thickBot="1" x14ac:dyDescent="0.25">
      <c r="B8" s="98" t="s">
        <v>6</v>
      </c>
      <c r="C8" s="110" t="s">
        <v>7</v>
      </c>
      <c r="D8" s="108"/>
      <c r="E8" s="109"/>
      <c r="F8" s="108"/>
      <c r="G8" s="109"/>
      <c r="H8" s="105"/>
      <c r="I8" s="120"/>
      <c r="J8" s="120"/>
      <c r="K8" s="108"/>
      <c r="L8" s="109"/>
      <c r="M8" s="108"/>
      <c r="N8" s="109"/>
      <c r="O8" s="105"/>
    </row>
    <row r="9" spans="2:15" ht="14.45" customHeight="1" x14ac:dyDescent="0.2">
      <c r="B9" s="98"/>
      <c r="C9" s="110"/>
      <c r="D9" s="10" t="s">
        <v>8</v>
      </c>
      <c r="E9" s="11" t="s">
        <v>2</v>
      </c>
      <c r="F9" s="10" t="s">
        <v>8</v>
      </c>
      <c r="G9" s="11" t="s">
        <v>2</v>
      </c>
      <c r="H9" s="87" t="s">
        <v>9</v>
      </c>
      <c r="I9" s="12" t="s">
        <v>8</v>
      </c>
      <c r="J9" s="125" t="s">
        <v>138</v>
      </c>
      <c r="K9" s="10" t="s">
        <v>8</v>
      </c>
      <c r="L9" s="11" t="s">
        <v>2</v>
      </c>
      <c r="M9" s="10" t="s">
        <v>8</v>
      </c>
      <c r="N9" s="11" t="s">
        <v>2</v>
      </c>
      <c r="O9" s="87" t="s">
        <v>9</v>
      </c>
    </row>
    <row r="10" spans="2:15" ht="14.45" customHeight="1" thickBot="1" x14ac:dyDescent="0.25">
      <c r="B10" s="99"/>
      <c r="C10" s="111"/>
      <c r="D10" s="13" t="s">
        <v>10</v>
      </c>
      <c r="E10" s="14" t="s">
        <v>11</v>
      </c>
      <c r="F10" s="13" t="s">
        <v>10</v>
      </c>
      <c r="G10" s="14" t="s">
        <v>11</v>
      </c>
      <c r="H10" s="88"/>
      <c r="I10" s="15" t="s">
        <v>10</v>
      </c>
      <c r="J10" s="126"/>
      <c r="K10" s="13" t="s">
        <v>10</v>
      </c>
      <c r="L10" s="14" t="s">
        <v>11</v>
      </c>
      <c r="M10" s="13" t="s">
        <v>10</v>
      </c>
      <c r="N10" s="14" t="s">
        <v>11</v>
      </c>
      <c r="O10" s="88"/>
    </row>
    <row r="11" spans="2:15" ht="14.45" customHeight="1" thickBot="1" x14ac:dyDescent="0.25">
      <c r="B11" s="16">
        <v>1</v>
      </c>
      <c r="C11" s="17" t="s">
        <v>19</v>
      </c>
      <c r="D11" s="18">
        <v>8242</v>
      </c>
      <c r="E11" s="19">
        <v>0.15868920636143094</v>
      </c>
      <c r="F11" s="18">
        <v>8329</v>
      </c>
      <c r="G11" s="19">
        <v>0.17196242386703831</v>
      </c>
      <c r="H11" s="20">
        <v>-1.0445431624444668E-2</v>
      </c>
      <c r="I11" s="18">
        <v>8469</v>
      </c>
      <c r="J11" s="20">
        <v>-2.6803636793009789E-2</v>
      </c>
      <c r="K11" s="18">
        <v>43528</v>
      </c>
      <c r="L11" s="19">
        <v>0.16560456241939103</v>
      </c>
      <c r="M11" s="18">
        <v>47489</v>
      </c>
      <c r="N11" s="19">
        <v>0.18778371795074578</v>
      </c>
      <c r="O11" s="20">
        <v>-8.3408789403861983E-2</v>
      </c>
    </row>
    <row r="12" spans="2:15" ht="14.45" customHeight="1" thickBot="1" x14ac:dyDescent="0.25">
      <c r="B12" s="21">
        <v>2</v>
      </c>
      <c r="C12" s="22" t="s">
        <v>17</v>
      </c>
      <c r="D12" s="23">
        <v>5400</v>
      </c>
      <c r="E12" s="24">
        <v>0.10397011821787516</v>
      </c>
      <c r="F12" s="23">
        <v>5585</v>
      </c>
      <c r="G12" s="24">
        <v>0.11530917724785796</v>
      </c>
      <c r="H12" s="25">
        <v>-3.3124440465532645E-2</v>
      </c>
      <c r="I12" s="23">
        <v>4980</v>
      </c>
      <c r="J12" s="25">
        <v>8.43373493975903E-2</v>
      </c>
      <c r="K12" s="23">
        <v>24068</v>
      </c>
      <c r="L12" s="24">
        <v>9.1567970233181029E-2</v>
      </c>
      <c r="M12" s="23">
        <v>25764</v>
      </c>
      <c r="N12" s="24">
        <v>0.10187748129636366</v>
      </c>
      <c r="O12" s="25">
        <v>-6.5828287532991747E-2</v>
      </c>
    </row>
    <row r="13" spans="2:15" ht="14.45" customHeight="1" thickBot="1" x14ac:dyDescent="0.25">
      <c r="B13" s="16">
        <v>3</v>
      </c>
      <c r="C13" s="17" t="s">
        <v>18</v>
      </c>
      <c r="D13" s="18">
        <v>3889</v>
      </c>
      <c r="E13" s="19">
        <v>7.4877738842466013E-2</v>
      </c>
      <c r="F13" s="18">
        <v>3476</v>
      </c>
      <c r="G13" s="19">
        <v>7.1766284711468981E-2</v>
      </c>
      <c r="H13" s="20">
        <v>0.11881472957422323</v>
      </c>
      <c r="I13" s="18">
        <v>3742</v>
      </c>
      <c r="J13" s="20">
        <v>3.9283805451630238E-2</v>
      </c>
      <c r="K13" s="18">
        <v>20014</v>
      </c>
      <c r="L13" s="19">
        <v>7.6144314286475195E-2</v>
      </c>
      <c r="M13" s="18">
        <v>16385</v>
      </c>
      <c r="N13" s="19">
        <v>6.4790503456020748E-2</v>
      </c>
      <c r="O13" s="20">
        <v>0.22148306377784555</v>
      </c>
    </row>
    <row r="14" spans="2:15" ht="14.45" customHeight="1" thickBot="1" x14ac:dyDescent="0.25">
      <c r="B14" s="21">
        <v>4</v>
      </c>
      <c r="C14" s="22" t="s">
        <v>22</v>
      </c>
      <c r="D14" s="23">
        <v>2464</v>
      </c>
      <c r="E14" s="24">
        <v>4.7441179868304519E-2</v>
      </c>
      <c r="F14" s="23">
        <v>2840</v>
      </c>
      <c r="G14" s="24">
        <v>5.8635284401775574E-2</v>
      </c>
      <c r="H14" s="25">
        <v>-0.13239436619718314</v>
      </c>
      <c r="I14" s="23">
        <v>2735</v>
      </c>
      <c r="J14" s="25">
        <v>-9.9085923217550276E-2</v>
      </c>
      <c r="K14" s="23">
        <v>13429</v>
      </c>
      <c r="L14" s="24">
        <v>5.1091335892528997E-2</v>
      </c>
      <c r="M14" s="23">
        <v>13442</v>
      </c>
      <c r="N14" s="24">
        <v>5.3153124654002501E-2</v>
      </c>
      <c r="O14" s="25">
        <v>-9.6711798839455021E-4</v>
      </c>
    </row>
    <row r="15" spans="2:15" ht="14.45" customHeight="1" thickBot="1" x14ac:dyDescent="0.25">
      <c r="B15" s="16">
        <v>5</v>
      </c>
      <c r="C15" s="17" t="s">
        <v>31</v>
      </c>
      <c r="D15" s="18">
        <v>2834</v>
      </c>
      <c r="E15" s="19">
        <v>5.4565058338788552E-2</v>
      </c>
      <c r="F15" s="18">
        <v>2651</v>
      </c>
      <c r="G15" s="19">
        <v>5.4733147517291213E-2</v>
      </c>
      <c r="H15" s="20">
        <v>6.9030554507732989E-2</v>
      </c>
      <c r="I15" s="18">
        <v>2795</v>
      </c>
      <c r="J15" s="20">
        <v>1.3953488372093092E-2</v>
      </c>
      <c r="K15" s="18">
        <v>13375</v>
      </c>
      <c r="L15" s="19">
        <v>5.0885890056041057E-2</v>
      </c>
      <c r="M15" s="18">
        <v>13759</v>
      </c>
      <c r="N15" s="19">
        <v>5.4406624171583123E-2</v>
      </c>
      <c r="O15" s="20">
        <v>-2.7909005014899346E-2</v>
      </c>
    </row>
    <row r="16" spans="2:15" ht="14.45" customHeight="1" thickBot="1" x14ac:dyDescent="0.25">
      <c r="B16" s="21">
        <v>6</v>
      </c>
      <c r="C16" s="22" t="s">
        <v>32</v>
      </c>
      <c r="D16" s="23">
        <v>1875</v>
      </c>
      <c r="E16" s="24">
        <v>3.6100735492317765E-2</v>
      </c>
      <c r="F16" s="23">
        <v>2051</v>
      </c>
      <c r="G16" s="24">
        <v>4.2345411376071021E-2</v>
      </c>
      <c r="H16" s="25">
        <v>-8.5811799122379351E-2</v>
      </c>
      <c r="I16" s="23">
        <v>2647</v>
      </c>
      <c r="J16" s="25">
        <v>-0.29165092557612393</v>
      </c>
      <c r="K16" s="23">
        <v>12418</v>
      </c>
      <c r="L16" s="24">
        <v>4.7244933287171428E-2</v>
      </c>
      <c r="M16" s="23">
        <v>10598</v>
      </c>
      <c r="N16" s="24">
        <v>4.1907217310156113E-2</v>
      </c>
      <c r="O16" s="25">
        <v>0.17173051519154559</v>
      </c>
    </row>
    <row r="17" spans="2:15" ht="14.45" customHeight="1" thickBot="1" x14ac:dyDescent="0.25">
      <c r="B17" s="16">
        <v>7</v>
      </c>
      <c r="C17" s="17" t="s">
        <v>24</v>
      </c>
      <c r="D17" s="18">
        <v>2546</v>
      </c>
      <c r="E17" s="19">
        <v>4.9019985367168548E-2</v>
      </c>
      <c r="F17" s="18">
        <v>2742</v>
      </c>
      <c r="G17" s="19">
        <v>5.6611954165376274E-2</v>
      </c>
      <c r="H17" s="20">
        <v>-7.1480671043034238E-2</v>
      </c>
      <c r="I17" s="18">
        <v>2178</v>
      </c>
      <c r="J17" s="20">
        <v>0.16896235078053268</v>
      </c>
      <c r="K17" s="18">
        <v>12227</v>
      </c>
      <c r="L17" s="19">
        <v>4.6518263754408526E-2</v>
      </c>
      <c r="M17" s="18">
        <v>13259</v>
      </c>
      <c r="N17" s="19">
        <v>5.2429495594957534E-2</v>
      </c>
      <c r="O17" s="20">
        <v>-7.783392412700807E-2</v>
      </c>
    </row>
    <row r="18" spans="2:15" ht="14.45" customHeight="1" thickBot="1" x14ac:dyDescent="0.25">
      <c r="B18" s="21">
        <v>8</v>
      </c>
      <c r="C18" s="22" t="s">
        <v>16</v>
      </c>
      <c r="D18" s="23">
        <v>2568</v>
      </c>
      <c r="E18" s="24">
        <v>4.944356733027841E-2</v>
      </c>
      <c r="F18" s="23">
        <v>2278</v>
      </c>
      <c r="G18" s="24">
        <v>4.7032104882832659E-2</v>
      </c>
      <c r="H18" s="25">
        <v>0.12730465320456541</v>
      </c>
      <c r="I18" s="23">
        <v>2876</v>
      </c>
      <c r="J18" s="25">
        <v>-0.10709318497913767</v>
      </c>
      <c r="K18" s="23">
        <v>12130</v>
      </c>
      <c r="L18" s="24">
        <v>4.6149222159235739E-2</v>
      </c>
      <c r="M18" s="23">
        <v>11596</v>
      </c>
      <c r="N18" s="24">
        <v>4.5853565949100804E-2</v>
      </c>
      <c r="O18" s="25">
        <v>4.6050362193859939E-2</v>
      </c>
    </row>
    <row r="19" spans="2:15" ht="14.45" customHeight="1" thickBot="1" x14ac:dyDescent="0.25">
      <c r="B19" s="16">
        <v>9</v>
      </c>
      <c r="C19" s="17" t="s">
        <v>23</v>
      </c>
      <c r="D19" s="18">
        <v>2235</v>
      </c>
      <c r="E19" s="19">
        <v>4.3032076706842774E-2</v>
      </c>
      <c r="F19" s="18">
        <v>2550</v>
      </c>
      <c r="G19" s="19">
        <v>5.2647878600185813E-2</v>
      </c>
      <c r="H19" s="20">
        <v>-0.12352941176470589</v>
      </c>
      <c r="I19" s="18">
        <v>2072</v>
      </c>
      <c r="J19" s="20">
        <v>7.8667953667953761E-2</v>
      </c>
      <c r="K19" s="18">
        <v>11953</v>
      </c>
      <c r="L19" s="19">
        <v>4.5475816361858601E-2</v>
      </c>
      <c r="M19" s="18">
        <v>12420</v>
      </c>
      <c r="N19" s="19">
        <v>4.9111873843379783E-2</v>
      </c>
      <c r="O19" s="20">
        <v>-3.7600644122383287E-2</v>
      </c>
    </row>
    <row r="20" spans="2:15" ht="14.45" customHeight="1" thickBot="1" x14ac:dyDescent="0.25">
      <c r="B20" s="21">
        <v>10</v>
      </c>
      <c r="C20" s="22" t="s">
        <v>21</v>
      </c>
      <c r="D20" s="23">
        <v>2282</v>
      </c>
      <c r="E20" s="24">
        <v>4.3937001809850204E-2</v>
      </c>
      <c r="F20" s="23">
        <v>1714</v>
      </c>
      <c r="G20" s="24">
        <v>3.5387632910085683E-2</v>
      </c>
      <c r="H20" s="25">
        <v>0.33138856476079348</v>
      </c>
      <c r="I20" s="23">
        <v>2086</v>
      </c>
      <c r="J20" s="25">
        <v>9.3959731543624248E-2</v>
      </c>
      <c r="K20" s="23">
        <v>10809</v>
      </c>
      <c r="L20" s="24">
        <v>4.1123408270336281E-2</v>
      </c>
      <c r="M20" s="23">
        <v>8947</v>
      </c>
      <c r="N20" s="24">
        <v>3.5378738750138396E-2</v>
      </c>
      <c r="O20" s="25">
        <v>0.20811445177154364</v>
      </c>
    </row>
    <row r="21" spans="2:15" ht="14.45" customHeight="1" thickBot="1" x14ac:dyDescent="0.25">
      <c r="B21" s="16">
        <v>11</v>
      </c>
      <c r="C21" s="17" t="s">
        <v>33</v>
      </c>
      <c r="D21" s="18">
        <v>1554</v>
      </c>
      <c r="E21" s="19">
        <v>2.9920289576032964E-2</v>
      </c>
      <c r="F21" s="18">
        <v>1301</v>
      </c>
      <c r="G21" s="19">
        <v>2.6860741199545783E-2</v>
      </c>
      <c r="H21" s="20">
        <v>0.19446579554189092</v>
      </c>
      <c r="I21" s="18">
        <v>2192</v>
      </c>
      <c r="J21" s="20">
        <v>-0.29105839416058399</v>
      </c>
      <c r="K21" s="18">
        <v>8766</v>
      </c>
      <c r="L21" s="19">
        <v>3.3350707456542499E-2</v>
      </c>
      <c r="M21" s="18">
        <v>8351</v>
      </c>
      <c r="N21" s="19">
        <v>3.3022001486800692E-2</v>
      </c>
      <c r="O21" s="20">
        <v>4.9694647347622967E-2</v>
      </c>
    </row>
    <row r="22" spans="2:15" ht="14.45" customHeight="1" thickBot="1" x14ac:dyDescent="0.25">
      <c r="B22" s="21">
        <v>12</v>
      </c>
      <c r="C22" s="22" t="s">
        <v>29</v>
      </c>
      <c r="D22" s="23">
        <v>1866</v>
      </c>
      <c r="E22" s="24">
        <v>3.592745196195464E-2</v>
      </c>
      <c r="F22" s="23">
        <v>1378</v>
      </c>
      <c r="G22" s="24">
        <v>2.8450500671002375E-2</v>
      </c>
      <c r="H22" s="25">
        <v>0.35413642960812775</v>
      </c>
      <c r="I22" s="23">
        <v>1769</v>
      </c>
      <c r="J22" s="25">
        <v>5.483323911814586E-2</v>
      </c>
      <c r="K22" s="23">
        <v>8408</v>
      </c>
      <c r="L22" s="24">
        <v>3.1988677651677996E-2</v>
      </c>
      <c r="M22" s="23">
        <v>7585</v>
      </c>
      <c r="N22" s="24">
        <v>2.9993040507410279E-2</v>
      </c>
      <c r="O22" s="25">
        <v>0.10850362557679638</v>
      </c>
    </row>
    <row r="23" spans="2:15" ht="14.45" customHeight="1" thickBot="1" x14ac:dyDescent="0.25">
      <c r="B23" s="16">
        <v>13</v>
      </c>
      <c r="C23" s="17" t="s">
        <v>57</v>
      </c>
      <c r="D23" s="18">
        <v>999</v>
      </c>
      <c r="E23" s="19">
        <v>1.9234471870306906E-2</v>
      </c>
      <c r="F23" s="18">
        <v>1248</v>
      </c>
      <c r="G23" s="19">
        <v>2.5766491173737999E-2</v>
      </c>
      <c r="H23" s="20">
        <v>-0.19951923076923073</v>
      </c>
      <c r="I23" s="18">
        <v>1055</v>
      </c>
      <c r="J23" s="20">
        <v>-5.308056872037914E-2</v>
      </c>
      <c r="K23" s="18">
        <v>7068</v>
      </c>
      <c r="L23" s="19">
        <v>2.6890577264755005E-2</v>
      </c>
      <c r="M23" s="18">
        <v>5569</v>
      </c>
      <c r="N23" s="19">
        <v>2.2021258086455879E-2</v>
      </c>
      <c r="O23" s="20">
        <v>0.26916861195905906</v>
      </c>
    </row>
    <row r="24" spans="2:15" ht="14.45" customHeight="1" thickBot="1" x14ac:dyDescent="0.25">
      <c r="B24" s="21">
        <v>14</v>
      </c>
      <c r="C24" s="22" t="s">
        <v>85</v>
      </c>
      <c r="D24" s="23">
        <v>1234</v>
      </c>
      <c r="E24" s="24">
        <v>2.3759097385344066E-2</v>
      </c>
      <c r="F24" s="23">
        <v>671</v>
      </c>
      <c r="G24" s="24">
        <v>1.3853618251264582E-2</v>
      </c>
      <c r="H24" s="25">
        <v>0.83904619970193739</v>
      </c>
      <c r="I24" s="23">
        <v>1175</v>
      </c>
      <c r="J24" s="25">
        <v>5.0212765957446726E-2</v>
      </c>
      <c r="K24" s="23">
        <v>5458</v>
      </c>
      <c r="L24" s="24">
        <v>2.0765247695392307E-2</v>
      </c>
      <c r="M24" s="23">
        <v>1886</v>
      </c>
      <c r="N24" s="24">
        <v>7.4577289910317448E-3</v>
      </c>
      <c r="O24" s="25">
        <v>1.8939554612937433</v>
      </c>
    </row>
    <row r="25" spans="2:15" ht="14.45" customHeight="1" thickBot="1" x14ac:dyDescent="0.25">
      <c r="B25" s="16">
        <v>15</v>
      </c>
      <c r="C25" s="17" t="s">
        <v>25</v>
      </c>
      <c r="D25" s="18">
        <v>559</v>
      </c>
      <c r="E25" s="19">
        <v>1.0762832608109668E-2</v>
      </c>
      <c r="F25" s="18">
        <v>500</v>
      </c>
      <c r="G25" s="19">
        <v>1.0323113451016826E-2</v>
      </c>
      <c r="H25" s="20">
        <v>0.1180000000000001</v>
      </c>
      <c r="I25" s="18">
        <v>546</v>
      </c>
      <c r="J25" s="20">
        <v>2.3809523809523725E-2</v>
      </c>
      <c r="K25" s="18">
        <v>5122</v>
      </c>
      <c r="L25" s="19">
        <v>1.9486918046134005E-2</v>
      </c>
      <c r="M25" s="18">
        <v>4666</v>
      </c>
      <c r="N25" s="19">
        <v>1.8450563877070055E-2</v>
      </c>
      <c r="O25" s="20">
        <v>9.7728246892413217E-2</v>
      </c>
    </row>
    <row r="26" spans="2:15" ht="14.45" customHeight="1" thickBot="1" x14ac:dyDescent="0.25">
      <c r="B26" s="21">
        <v>16</v>
      </c>
      <c r="C26" s="22" t="s">
        <v>80</v>
      </c>
      <c r="D26" s="23">
        <v>1107</v>
      </c>
      <c r="E26" s="24">
        <v>2.1313874234664406E-2</v>
      </c>
      <c r="F26" s="23">
        <v>759</v>
      </c>
      <c r="G26" s="24">
        <v>1.5670486218643542E-2</v>
      </c>
      <c r="H26" s="25">
        <v>0.45849802371541504</v>
      </c>
      <c r="I26" s="23">
        <v>1128</v>
      </c>
      <c r="J26" s="25">
        <v>-1.8617021276595702E-2</v>
      </c>
      <c r="K26" s="23">
        <v>5105</v>
      </c>
      <c r="L26" s="24">
        <v>1.9422240653165578E-2</v>
      </c>
      <c r="M26" s="23">
        <v>4293</v>
      </c>
      <c r="N26" s="24">
        <v>1.6975625958907361E-2</v>
      </c>
      <c r="O26" s="25">
        <v>0.18914511996273009</v>
      </c>
    </row>
    <row r="27" spans="2:15" ht="14.45" customHeight="1" thickBot="1" x14ac:dyDescent="0.25">
      <c r="B27" s="16">
        <v>17</v>
      </c>
      <c r="C27" s="17" t="s">
        <v>27</v>
      </c>
      <c r="D27" s="18">
        <v>1014</v>
      </c>
      <c r="E27" s="19">
        <v>1.9523277754245446E-2</v>
      </c>
      <c r="F27" s="18">
        <v>590</v>
      </c>
      <c r="G27" s="19">
        <v>1.2181273872199855E-2</v>
      </c>
      <c r="H27" s="20">
        <v>0.71864406779661016</v>
      </c>
      <c r="I27" s="18">
        <v>1018</v>
      </c>
      <c r="J27" s="20">
        <v>-3.9292730844793233E-3</v>
      </c>
      <c r="K27" s="18">
        <v>5044</v>
      </c>
      <c r="L27" s="19">
        <v>1.9190162948984756E-2</v>
      </c>
      <c r="M27" s="18">
        <v>4879</v>
      </c>
      <c r="N27" s="19">
        <v>1.9292820650712555E-2</v>
      </c>
      <c r="O27" s="20">
        <v>3.3818405410944941E-2</v>
      </c>
    </row>
    <row r="28" spans="2:15" ht="14.45" customHeight="1" thickBot="1" x14ac:dyDescent="0.25">
      <c r="B28" s="21">
        <v>18</v>
      </c>
      <c r="C28" s="22" t="s">
        <v>20</v>
      </c>
      <c r="D28" s="23">
        <v>1089</v>
      </c>
      <c r="E28" s="24">
        <v>2.0967307173938157E-2</v>
      </c>
      <c r="F28" s="23">
        <v>787</v>
      </c>
      <c r="G28" s="24">
        <v>1.6248580571900484E-2</v>
      </c>
      <c r="H28" s="25">
        <v>0.38373570520965683</v>
      </c>
      <c r="I28" s="23">
        <v>953</v>
      </c>
      <c r="J28" s="25">
        <v>0.14270724029380899</v>
      </c>
      <c r="K28" s="23">
        <v>4843</v>
      </c>
      <c r="L28" s="24">
        <v>1.8425447890946307E-2</v>
      </c>
      <c r="M28" s="23">
        <v>5338</v>
      </c>
      <c r="N28" s="24">
        <v>2.1107824684054855E-2</v>
      </c>
      <c r="O28" s="25">
        <v>-9.2731360059947532E-2</v>
      </c>
    </row>
    <row r="29" spans="2:15" ht="14.45" customHeight="1" thickBot="1" x14ac:dyDescent="0.25">
      <c r="B29" s="16">
        <v>19</v>
      </c>
      <c r="C29" s="17" t="s">
        <v>28</v>
      </c>
      <c r="D29" s="18">
        <v>858</v>
      </c>
      <c r="E29" s="19">
        <v>1.6519696561284609E-2</v>
      </c>
      <c r="F29" s="18">
        <v>473</v>
      </c>
      <c r="G29" s="19">
        <v>9.7656653246619186E-3</v>
      </c>
      <c r="H29" s="20">
        <v>0.81395348837209291</v>
      </c>
      <c r="I29" s="18">
        <v>755</v>
      </c>
      <c r="J29" s="20">
        <v>0.13642384105960259</v>
      </c>
      <c r="K29" s="18">
        <v>3900</v>
      </c>
      <c r="L29" s="19">
        <v>1.4837754857462439E-2</v>
      </c>
      <c r="M29" s="18">
        <v>4113</v>
      </c>
      <c r="N29" s="19">
        <v>1.6263859671322146E-2</v>
      </c>
      <c r="O29" s="20">
        <v>-5.1787016776075889E-2</v>
      </c>
    </row>
    <row r="30" spans="2:15" ht="14.45" customHeight="1" thickBot="1" x14ac:dyDescent="0.25">
      <c r="B30" s="21">
        <v>20</v>
      </c>
      <c r="C30" s="22" t="s">
        <v>30</v>
      </c>
      <c r="D30" s="23">
        <v>655</v>
      </c>
      <c r="E30" s="24">
        <v>1.2611190265316338E-2</v>
      </c>
      <c r="F30" s="23">
        <v>870</v>
      </c>
      <c r="G30" s="24">
        <v>1.796221740476928E-2</v>
      </c>
      <c r="H30" s="25">
        <v>-0.24712643678160917</v>
      </c>
      <c r="I30" s="23">
        <v>601</v>
      </c>
      <c r="J30" s="25">
        <v>8.9850249584026542E-2</v>
      </c>
      <c r="K30" s="23">
        <v>3469</v>
      </c>
      <c r="L30" s="24">
        <v>1.3197992718086462E-2</v>
      </c>
      <c r="M30" s="23">
        <v>4611</v>
      </c>
      <c r="N30" s="24">
        <v>1.8233079733641237E-2</v>
      </c>
      <c r="O30" s="25">
        <v>-0.24766861852092825</v>
      </c>
    </row>
    <row r="31" spans="2:15" ht="14.45" customHeight="1" thickBot="1" x14ac:dyDescent="0.25">
      <c r="B31" s="102" t="s">
        <v>41</v>
      </c>
      <c r="C31" s="103"/>
      <c r="D31" s="26">
        <f>SUM(D11:D30)</f>
        <v>45270</v>
      </c>
      <c r="E31" s="27">
        <f>D31/D33</f>
        <v>0.87161615772652012</v>
      </c>
      <c r="F31" s="26">
        <f>SUM(F11:F30)</f>
        <v>42793</v>
      </c>
      <c r="G31" s="27">
        <f>F31/F33</f>
        <v>0.88351398781872614</v>
      </c>
      <c r="H31" s="28">
        <f>D31/F31-1</f>
        <v>5.7883298670343253E-2</v>
      </c>
      <c r="I31" s="26">
        <f>SUM(I11:I30)</f>
        <v>45772</v>
      </c>
      <c r="J31" s="27">
        <f>D31/I31-1</f>
        <v>-1.0967403652888175E-2</v>
      </c>
      <c r="K31" s="26">
        <f>SUM(K11:K30)</f>
        <v>231134</v>
      </c>
      <c r="L31" s="27">
        <f>K31/K33</f>
        <v>0.87936144390377524</v>
      </c>
      <c r="M31" s="26">
        <f>SUM(M11:M30)</f>
        <v>224950</v>
      </c>
      <c r="N31" s="27">
        <f>M31/M33</f>
        <v>0.88951014662385519</v>
      </c>
      <c r="O31" s="28">
        <f>K31/M31-1</f>
        <v>2.7490553456323674E-2</v>
      </c>
    </row>
    <row r="32" spans="2:15" ht="14.45" customHeight="1" thickBot="1" x14ac:dyDescent="0.25">
      <c r="B32" s="102" t="s">
        <v>12</v>
      </c>
      <c r="C32" s="103"/>
      <c r="D32" s="26">
        <f>D33-SUM(D11:D30)</f>
        <v>6668</v>
      </c>
      <c r="E32" s="27">
        <f>D32/D33</f>
        <v>0.12838384227347993</v>
      </c>
      <c r="F32" s="26">
        <f>F33-SUM(F11:F30)</f>
        <v>5642</v>
      </c>
      <c r="G32" s="27">
        <f>F32/F33</f>
        <v>0.11648601218127387</v>
      </c>
      <c r="H32" s="28">
        <f>D32/F32-1</f>
        <v>0.18185040765685923</v>
      </c>
      <c r="I32" s="26">
        <f>I33-SUM(I11:I30)</f>
        <v>6740</v>
      </c>
      <c r="J32" s="27">
        <f>D32/I32-1</f>
        <v>-1.0682492581602365E-2</v>
      </c>
      <c r="K32" s="26">
        <f>K33-SUM(K11:K30)</f>
        <v>31709</v>
      </c>
      <c r="L32" s="27">
        <f>K32/K33</f>
        <v>0.12063855609622474</v>
      </c>
      <c r="M32" s="26">
        <f>M33-SUM(M11:M30)</f>
        <v>27942</v>
      </c>
      <c r="N32" s="27">
        <f>M32/M33</f>
        <v>0.11048985337614475</v>
      </c>
      <c r="O32" s="28">
        <f>K32/M32-1</f>
        <v>0.13481497387445418</v>
      </c>
    </row>
    <row r="33" spans="2:16" ht="14.45" customHeight="1" thickBot="1" x14ac:dyDescent="0.25">
      <c r="B33" s="85" t="s">
        <v>13</v>
      </c>
      <c r="C33" s="86"/>
      <c r="D33" s="29">
        <v>51938</v>
      </c>
      <c r="E33" s="30">
        <v>1</v>
      </c>
      <c r="F33" s="29">
        <v>48435</v>
      </c>
      <c r="G33" s="30">
        <v>0.99999999999999911</v>
      </c>
      <c r="H33" s="31">
        <v>7.2323732837823895E-2</v>
      </c>
      <c r="I33" s="29">
        <v>52512</v>
      </c>
      <c r="J33" s="31">
        <v>-1.0930834856794691E-2</v>
      </c>
      <c r="K33" s="29">
        <v>262843</v>
      </c>
      <c r="L33" s="30">
        <v>1</v>
      </c>
      <c r="M33" s="29">
        <v>252892</v>
      </c>
      <c r="N33" s="30">
        <v>1.0000000000000007</v>
      </c>
      <c r="O33" s="31">
        <v>3.9348812932002541E-2</v>
      </c>
      <c r="P33" s="32"/>
    </row>
    <row r="34" spans="2:16" ht="14.45" customHeight="1" x14ac:dyDescent="0.2">
      <c r="B34" s="33" t="s">
        <v>63</v>
      </c>
    </row>
    <row r="35" spans="2:16" x14ac:dyDescent="0.2">
      <c r="B35" s="34" t="s">
        <v>62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Passenger Cars Ranking</vt:lpstr>
      <vt:lpstr>PC - Type of Fuel</vt:lpstr>
      <vt:lpstr>PC for Ind.Customers</vt:lpstr>
      <vt:lpstr>PC for Business</vt:lpstr>
      <vt:lpstr>LCV up to 3.5T</vt:lpstr>
      <vt:lpstr>PC&amp;LCV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2025-06-04T07:35:45Z</dcterms:modified>
</cp:coreProperties>
</file>